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3260" windowHeight="12460" activeTab="0"/>
  </bookViews>
  <sheets>
    <sheet name="HORT-HRTS" sheetId="1" r:id="rId1"/>
    <sheet name="GRAD CHECK" sheetId="2" r:id="rId2"/>
    <sheet name="ADVISOR'S NOTES" sheetId="3" r:id="rId3"/>
  </sheets>
  <definedNames>
    <definedName name="_xlnm.Print_Area" localSheetId="1">'GRAD CHECK'!$A$1:$I$46</definedName>
    <definedName name="_xlnm.Print_Area" localSheetId="0">'HORT-HRTS'!$A$1:$AI$45</definedName>
  </definedNames>
  <calcPr fullCalcOnLoad="1"/>
</workbook>
</file>

<file path=xl/comments1.xml><?xml version="1.0" encoding="utf-8"?>
<comments xmlns="http://schemas.openxmlformats.org/spreadsheetml/2006/main">
  <authors>
    <author>Patty hood</author>
    <author>Kayla Grant</author>
    <author>Windows User</author>
    <author>Hood, Patty</author>
    <author>Salas, Anna M</author>
    <author>Tiers</author>
  </authors>
  <commentList>
    <comment ref="C7" authorId="0">
      <text>
        <r>
          <rPr>
            <sz val="9"/>
            <rFont val="Tahoma"/>
            <family val="2"/>
          </rPr>
          <t xml:space="preserve">or 1313
</t>
        </r>
      </text>
    </comment>
    <comment ref="C11" authorId="1">
      <text>
        <r>
          <rPr>
            <sz val="9"/>
            <rFont val="Tahoma"/>
            <family val="2"/>
          </rPr>
          <t>or 1513</t>
        </r>
      </text>
    </comment>
    <comment ref="AC10" authorId="2">
      <text>
        <r>
          <rPr>
            <sz val="9"/>
            <rFont val="Tahoma"/>
            <family val="2"/>
          </rPr>
          <t>or BIOL 3023</t>
        </r>
      </text>
    </comment>
    <comment ref="S10" authorId="2">
      <text>
        <r>
          <rPr>
            <sz val="9"/>
            <rFont val="Tahoma"/>
            <family val="2"/>
          </rPr>
          <t>or BCOM 3113
or ENGL 3323</t>
        </r>
      </text>
    </comment>
    <comment ref="C20" authorId="3">
      <text>
        <r>
          <rPr>
            <sz val="9"/>
            <rFont val="Tahoma"/>
            <family val="2"/>
          </rPr>
          <t>course designated
A, H, N, or S</t>
        </r>
      </text>
    </comment>
    <comment ref="C19" authorId="3">
      <text>
        <r>
          <rPr>
            <sz val="9"/>
            <rFont val="Tahoma"/>
            <family val="2"/>
          </rPr>
          <t>course designated
A, H, N, or S</t>
        </r>
      </text>
    </comment>
    <comment ref="S11" authorId="3">
      <text>
        <r>
          <rPr>
            <sz val="9"/>
            <rFont val="Tahoma"/>
            <family val="2"/>
          </rPr>
          <t>or SPCH 3733
or AGCM 3203</t>
        </r>
      </text>
    </comment>
    <comment ref="C9" authorId="3">
      <text>
        <r>
          <rPr>
            <sz val="9"/>
            <rFont val="Tahoma"/>
            <family val="2"/>
          </rPr>
          <t>or 1483 or 1493</t>
        </r>
      </text>
    </comment>
    <comment ref="AC11" authorId="4">
      <text>
        <r>
          <rPr>
            <sz val="9"/>
            <rFont val="Tahoma"/>
            <family val="2"/>
          </rPr>
          <t>or BIOC 2344</t>
        </r>
      </text>
    </comment>
    <comment ref="S14" authorId="5">
      <text>
        <r>
          <rPr>
            <sz val="9"/>
            <rFont val="Tahoma"/>
            <family val="2"/>
          </rPr>
          <t>or 2513</t>
        </r>
      </text>
    </comment>
    <comment ref="C18" authorId="3">
      <text>
        <r>
          <rPr>
            <sz val="9"/>
            <rFont val="Tahoma"/>
            <family val="2"/>
          </rPr>
          <t>course designated
A, H, N, or S</t>
        </r>
      </text>
    </comment>
    <comment ref="C14" authorId="5">
      <text>
        <r>
          <rPr>
            <sz val="9"/>
            <rFont val="Tahoma"/>
            <family val="2"/>
          </rPr>
          <t>and 1111
or BIOL 1114
or PBIO 1404</t>
        </r>
      </text>
    </comment>
    <comment ref="C15" authorId="5">
      <text>
        <r>
          <rPr>
            <sz val="9"/>
            <rFont val="Tahoma"/>
            <family val="2"/>
          </rPr>
          <t>and 1113
or BIOL 1114
or PBIO 1404</t>
        </r>
      </text>
    </comment>
    <comment ref="S16" authorId="5">
      <text>
        <r>
          <rPr>
            <sz val="9"/>
            <rFont val="Tahoma"/>
            <family val="2"/>
          </rPr>
          <t>or 3833</t>
        </r>
      </text>
    </comment>
  </commentList>
</comments>
</file>

<file path=xl/sharedStrings.xml><?xml version="1.0" encoding="utf-8"?>
<sst xmlns="http://schemas.openxmlformats.org/spreadsheetml/2006/main" count="126" uniqueCount="84">
  <si>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</si>
  <si>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</si>
  <si>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</si>
  <si>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</si>
  <si>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</si>
  <si>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</si>
  <si>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</si>
  <si>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</si>
  <si>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</si>
  <si>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</si>
  <si>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</si>
  <si>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</si>
  <si>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</si>
  <si>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</si>
  <si>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</si>
  <si>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</si>
  <si>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</si>
  <si>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</si>
  <si>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</si>
  <si>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</si>
  <si>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</si>
  <si>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</si>
  <si>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</si>
  <si>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</si>
  <si>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</si>
  <si>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</si>
  <si>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</si>
  <si>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</si>
  <si>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</si>
  <si>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</si>
  <si>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</si>
  <si>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</si>
  <si>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</si>
  <si>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</si>
  <si>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</si>
  <si>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(I)</t>
  </si>
  <si>
    <t>Graduate Semester</t>
  </si>
  <si>
    <t>Credits and GPAs as of this date:</t>
  </si>
  <si>
    <t>Hours for graduation</t>
  </si>
  <si>
    <t>Grad/Ret GPA</t>
  </si>
  <si>
    <t>Upper div points (100)</t>
  </si>
  <si>
    <t>Non-Ag</t>
  </si>
  <si>
    <t>Grd</t>
  </si>
  <si>
    <t>Cr</t>
  </si>
  <si>
    <t>60 Senior College Hours</t>
  </si>
  <si>
    <t>HOURS NEEDED</t>
  </si>
  <si>
    <t>NOTES:</t>
  </si>
  <si>
    <t>Total  Upper Div Hours to Date:</t>
  </si>
  <si>
    <t>Total  Upper Div Points to Date:</t>
  </si>
  <si>
    <t xml:space="preserve">Upper Div. hours &amp; points needed: </t>
  </si>
  <si>
    <t>SOIL</t>
  </si>
  <si>
    <t>HORT</t>
  </si>
  <si>
    <t>ENTO</t>
  </si>
  <si>
    <t>HORT-HRTS</t>
  </si>
  <si>
    <t>PLP</t>
  </si>
  <si>
    <t>Total Hours to Date:</t>
  </si>
  <si>
    <t>(hrs. = current courses + deficiencies)</t>
  </si>
  <si>
    <t>APPROVED BY:</t>
  </si>
  <si>
    <t>(D)</t>
  </si>
  <si>
    <t>Major Requirement Hours</t>
  </si>
  <si>
    <t>Major Requirement Points</t>
  </si>
  <si>
    <t>Major GPA</t>
  </si>
  <si>
    <t>GENED</t>
  </si>
  <si>
    <t>AGCM</t>
  </si>
  <si>
    <t>ANSI</t>
  </si>
  <si>
    <t>LNAME, FNAME</t>
  </si>
  <si>
    <t>ADVISOR</t>
  </si>
  <si>
    <t>GPA U/D HOURS</t>
  </si>
  <si>
    <t>FERGUSON COLLEGE OF AGRICULTURE</t>
  </si>
  <si>
    <t>______________________________________________________________ Advisor/Date Signed</t>
  </si>
  <si>
    <t>______________________________________________________ Department Head/Date Signed</t>
  </si>
  <si>
    <t>__________________________________________________________ Assoc. Dean/Date Signed</t>
  </si>
  <si>
    <t>Ag</t>
  </si>
  <si>
    <t>00000000</t>
  </si>
  <si>
    <t>General Education Requirements:  40 Hours</t>
  </si>
  <si>
    <t>College/Dept. Requirements:  36 Hours</t>
  </si>
  <si>
    <t xml:space="preserve">15 Hours HORT (9 Upper Division) </t>
  </si>
  <si>
    <t>12 Hours from FCOA (6 Upper Division)</t>
  </si>
  <si>
    <t>Major Requirements:  44 Hours</t>
  </si>
  <si>
    <t>Upper div GPA</t>
  </si>
  <si>
    <t>EARNED U/D HOURS (40)</t>
  </si>
  <si>
    <t>SPCH</t>
  </si>
  <si>
    <t>2023-24</t>
  </si>
  <si>
    <t>Elective Hours: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</si>
</sst>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mm\ d\,\ yyyy"/>
  </numFmts>
  <fonts count="64">
    <font>
      <sz val="10"/>
      <name val="Arial"/>
      <family val="2"/>
    </font>
    <font>
      <sz val="12"/>
      <color indexed="8"/>
      <name val="Calibri"/>
      <family val="2"/>
    </font>
    <font>
      <b/>
      <sz val="10"/>
      <name val="Arial"/>
      <family val="2"/>
    </font>
    <font>
      <b/>
      <sz val="14"/>
      <name val="Arial"/>
      <family val="2"/>
    </font>
    <font>
      <sz val="12"/>
      <name val="Times New Roman"/>
      <family val="1"/>
    </font>
    <font>
      <sz val="12"/>
      <name val="Arial"/>
      <family val="2"/>
    </font>
    <font>
      <b/>
      <sz val="12"/>
      <name val="Times New Roman"/>
      <family val="1"/>
    </font>
    <font>
      <sz val="14"/>
      <name val="Arial"/>
      <family val="2"/>
    </font>
    <font>
      <b/>
      <sz val="12"/>
      <name val="Arial"/>
      <family val="2"/>
    </font>
    <font>
      <i/>
      <sz val="14"/>
      <name val="Arial"/>
      <family val="2"/>
    </font>
    <font>
      <b/>
      <sz val="18"/>
      <name val="Arial"/>
      <family val="2"/>
    </font>
    <font>
      <u val="single"/>
      <sz val="10"/>
      <name val="Arial"/>
      <family val="2"/>
    </font>
    <font>
      <sz val="8"/>
      <name val="Arial"/>
      <family val="2"/>
    </font>
    <font>
      <sz val="9"/>
      <name val="Arial"/>
      <family val="2"/>
    </font>
    <font>
      <sz val="9"/>
      <name val="Tahoma"/>
      <family val="2"/>
    </font>
    <font>
      <u val="single"/>
      <sz val="10"/>
      <color indexed="12"/>
      <name val="Arial"/>
      <family val="2"/>
    </font>
    <font>
      <sz val="10"/>
      <color indexed="10"/>
      <name val="Arial"/>
      <family val="2"/>
    </font>
    <font>
      <i/>
      <sz val="16"/>
      <name val="Arial"/>
      <family val="2"/>
    </font>
    <font>
      <b/>
      <u val="single"/>
      <sz val="12"/>
      <name val="Times New Roman"/>
      <family val="1"/>
    </font>
    <font>
      <u val="single"/>
      <sz val="12"/>
      <color indexed="12"/>
      <name val="Arial"/>
      <family val="2"/>
    </font>
    <font>
      <b/>
      <sz val="16"/>
      <name val="Arial"/>
      <family val="2"/>
    </font>
    <font>
      <sz val="16"/>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b/>
      <sz val="11"/>
      <color indexed="8"/>
      <name val="Calibri"/>
      <family val="2"/>
    </font>
    <font>
      <sz val="11"/>
      <color indexed="8"/>
      <name val="Arial"/>
      <family val="2"/>
    </font>
    <font>
      <b/>
      <sz val="11"/>
      <color indexed="8"/>
      <name val="Arial"/>
      <family val="2"/>
    </font>
    <font>
      <b/>
      <sz val="10"/>
      <color indexed="8"/>
      <name val="Arial"/>
      <family val="2"/>
    </font>
    <font>
      <b/>
      <u val="single"/>
      <sz val="10"/>
      <color indexed="8"/>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sz val="10"/>
      <color rgb="FFFF0000"/>
      <name val="Arial"/>
      <family val="2"/>
    </font>
    <font>
      <u val="single"/>
      <sz val="12"/>
      <color theme="1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2499700039625167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thin"/>
      <bottom/>
    </border>
    <border>
      <left style="thin"/>
      <right/>
      <top/>
      <bottom/>
    </border>
    <border>
      <left/>
      <right/>
      <top/>
      <bottom style="thin"/>
    </border>
    <border>
      <left/>
      <right/>
      <top style="thin"/>
      <bottom style="thin"/>
    </border>
    <border>
      <left/>
      <right/>
      <top/>
      <bottom style="dotted"/>
    </border>
    <border>
      <left style="thin"/>
      <right style="thin"/>
      <top style="medium"/>
      <bottom style="thin"/>
    </border>
    <border>
      <left style="thin"/>
      <right style="medium"/>
      <top style="medium"/>
      <bottom style="thin"/>
    </border>
    <border>
      <left/>
      <right style="thin"/>
      <top style="thin"/>
      <bottom style="thin"/>
    </border>
    <border>
      <left style="thin"/>
      <right style="thin"/>
      <top style="thin"/>
      <bottom style="thin"/>
    </border>
    <border>
      <left style="thin"/>
      <right/>
      <top style="thin"/>
      <bottom style="thin"/>
    </border>
    <border>
      <left style="medium"/>
      <right style="thin"/>
      <top style="medium"/>
      <bottom style="thin"/>
    </border>
    <border>
      <left style="medium"/>
      <right style="medium"/>
      <top style="medium"/>
      <bottom style="thin"/>
    </border>
    <border>
      <left style="medium"/>
      <right style="medium"/>
      <top/>
      <bottom style="thin"/>
    </border>
    <border>
      <left/>
      <right style="thin"/>
      <top style="medium"/>
      <bottom style="thin"/>
    </border>
    <border>
      <left style="thin"/>
      <right/>
      <top style="thin"/>
      <bottom/>
    </border>
    <border>
      <left/>
      <right/>
      <top style="medium"/>
      <bottom style="medium"/>
    </border>
    <border>
      <left/>
      <right/>
      <top style="medium"/>
      <bottom style="thick"/>
    </border>
    <border>
      <left/>
      <right/>
      <top style="thick"/>
      <bottom style="thick"/>
    </border>
    <border>
      <left/>
      <right/>
      <top style="thick"/>
      <bottom style="medium"/>
    </border>
    <border>
      <left/>
      <right/>
      <top/>
      <bottom style="thick"/>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44">
    <xf numFmtId="0" fontId="0" fillId="0" borderId="0" xfId="0" applyAlignment="1">
      <alignment/>
    </xf>
    <xf numFmtId="0" fontId="2" fillId="0" borderId="10"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2" fillId="0" borderId="10" xfId="0" applyNumberFormat="1" applyFont="1" applyBorder="1" applyAlignment="1">
      <alignment horizontal="center"/>
    </xf>
    <xf numFmtId="0" fontId="5" fillId="0" borderId="0" xfId="56" applyFont="1" applyProtection="1">
      <alignment/>
      <protection hidden="1"/>
    </xf>
    <xf numFmtId="0" fontId="5" fillId="0" borderId="0" xfId="56" applyFont="1">
      <alignment/>
      <protection/>
    </xf>
    <xf numFmtId="0" fontId="4" fillId="0" borderId="0" xfId="56" applyFont="1" applyProtection="1">
      <alignment/>
      <protection hidden="1"/>
    </xf>
    <xf numFmtId="0" fontId="6" fillId="0" borderId="0" xfId="56" applyFont="1" applyProtection="1">
      <alignment/>
      <protection hidden="1"/>
    </xf>
    <xf numFmtId="0" fontId="6" fillId="0" borderId="0" xfId="56" applyFont="1" applyAlignment="1" applyProtection="1">
      <alignment wrapText="1" shrinkToFit="1"/>
      <protection hidden="1"/>
    </xf>
    <xf numFmtId="0" fontId="4" fillId="0" borderId="0" xfId="56" applyFont="1" applyAlignment="1" applyProtection="1">
      <alignment horizontal="right"/>
      <protection hidden="1"/>
    </xf>
    <xf numFmtId="0" fontId="4" fillId="0" borderId="0" xfId="0" applyFont="1" applyAlignment="1" applyProtection="1">
      <alignment/>
      <protection hidden="1"/>
    </xf>
    <xf numFmtId="0" fontId="6" fillId="0" borderId="0" xfId="0" applyFont="1" applyAlignment="1" applyProtection="1">
      <alignment/>
      <protection hidden="1"/>
    </xf>
    <xf numFmtId="0" fontId="0" fillId="0" borderId="0" xfId="57" applyProtection="1">
      <alignment/>
      <protection hidden="1"/>
    </xf>
    <xf numFmtId="0" fontId="0" fillId="0" borderId="0" xfId="57" applyProtection="1">
      <alignment/>
      <protection locked="0"/>
    </xf>
    <xf numFmtId="0" fontId="0" fillId="0" borderId="0" xfId="57" applyFont="1" applyProtection="1">
      <alignment/>
      <protection locked="0"/>
    </xf>
    <xf numFmtId="0" fontId="0" fillId="0" borderId="0" xfId="57">
      <alignment/>
      <protection/>
    </xf>
    <xf numFmtId="0" fontId="6" fillId="0" borderId="0" xfId="56" applyFont="1" applyProtection="1">
      <alignment/>
      <protection locked="0"/>
    </xf>
    <xf numFmtId="0" fontId="6" fillId="0" borderId="0" xfId="56" applyFont="1" applyAlignment="1">
      <alignment horizontal="left"/>
      <protection/>
    </xf>
    <xf numFmtId="14" fontId="6" fillId="0" borderId="0" xfId="0" applyNumberFormat="1" applyFont="1" applyAlignment="1" applyProtection="1">
      <alignment/>
      <protection locked="0"/>
    </xf>
    <xf numFmtId="1" fontId="6" fillId="0" borderId="0" xfId="56" applyNumberFormat="1" applyFont="1" applyAlignment="1" applyProtection="1">
      <alignment horizontal="left"/>
      <protection locked="0"/>
    </xf>
    <xf numFmtId="0" fontId="0" fillId="0" borderId="11" xfId="57" applyFont="1" applyBorder="1">
      <alignment/>
      <protection/>
    </xf>
    <xf numFmtId="0" fontId="0" fillId="0" borderId="0" xfId="57" applyFont="1">
      <alignment/>
      <protection/>
    </xf>
    <xf numFmtId="0" fontId="0" fillId="0" borderId="0" xfId="57" applyAlignment="1" applyProtection="1">
      <alignment horizontal="right"/>
      <protection hidden="1"/>
    </xf>
    <xf numFmtId="0" fontId="10" fillId="0" borderId="0" xfId="57" applyFont="1" applyProtection="1">
      <alignment/>
      <protection locked="0"/>
    </xf>
    <xf numFmtId="0" fontId="7" fillId="0" borderId="0" xfId="57" applyFont="1" applyProtection="1">
      <alignment/>
      <protection hidden="1"/>
    </xf>
    <xf numFmtId="0" fontId="7" fillId="0" borderId="0" xfId="57" applyFont="1" applyProtection="1">
      <alignment/>
      <protection locked="0"/>
    </xf>
    <xf numFmtId="0" fontId="0" fillId="0" borderId="0" xfId="57" applyFont="1" applyProtection="1">
      <alignment/>
      <protection hidden="1"/>
    </xf>
    <xf numFmtId="0" fontId="9" fillId="0" borderId="0" xfId="57" applyFont="1" applyProtection="1">
      <alignment/>
      <protection locked="0"/>
    </xf>
    <xf numFmtId="0" fontId="2" fillId="0" borderId="12" xfId="57" applyFont="1" applyBorder="1" applyProtection="1">
      <alignment/>
      <protection hidden="1"/>
    </xf>
    <xf numFmtId="0" fontId="0" fillId="0" borderId="0" xfId="57" applyAlignment="1" applyProtection="1">
      <alignment horizontal="left"/>
      <protection hidden="1"/>
    </xf>
    <xf numFmtId="0" fontId="0" fillId="0" borderId="0" xfId="57" applyFont="1" applyProtection="1">
      <alignment/>
      <protection hidden="1"/>
    </xf>
    <xf numFmtId="0" fontId="7" fillId="0" borderId="0" xfId="57" applyFont="1">
      <alignment/>
      <protection/>
    </xf>
    <xf numFmtId="0" fontId="3" fillId="0" borderId="0" xfId="57" applyFont="1" applyProtection="1">
      <alignment/>
      <protection hidden="1"/>
    </xf>
    <xf numFmtId="0" fontId="11" fillId="0" borderId="0" xfId="57" applyFont="1" applyProtection="1">
      <alignment/>
      <protection hidden="1"/>
    </xf>
    <xf numFmtId="0" fontId="12" fillId="0" borderId="0" xfId="57" applyFont="1" applyProtection="1">
      <alignment/>
      <protection hidden="1"/>
    </xf>
    <xf numFmtId="0" fontId="0" fillId="0" borderId="13" xfId="57" applyFont="1" applyBorder="1" applyAlignment="1" applyProtection="1">
      <alignment horizontal="center"/>
      <protection locked="0"/>
    </xf>
    <xf numFmtId="0" fontId="0" fillId="0" borderId="14" xfId="57" applyFont="1" applyBorder="1" applyAlignment="1" applyProtection="1">
      <alignment horizontal="center"/>
      <protection locked="0"/>
    </xf>
    <xf numFmtId="0" fontId="0" fillId="0" borderId="0" xfId="57" applyFont="1" applyProtection="1">
      <alignment/>
      <protection hidden="1" locked="0"/>
    </xf>
    <xf numFmtId="0" fontId="0" fillId="0" borderId="0" xfId="0" applyAlignment="1" applyProtection="1">
      <alignment/>
      <protection hidden="1"/>
    </xf>
    <xf numFmtId="0" fontId="0" fillId="0" borderId="15" xfId="0" applyBorder="1" applyAlignment="1" applyProtection="1">
      <alignment horizontal="left"/>
      <protection hidden="1"/>
    </xf>
    <xf numFmtId="0" fontId="2" fillId="0" borderId="0" xfId="57" applyFont="1" applyAlignment="1" applyProtection="1">
      <alignment horizontal="right"/>
      <protection hidden="1"/>
    </xf>
    <xf numFmtId="0" fontId="0" fillId="0" borderId="0" xfId="0" applyAlignment="1" applyProtection="1">
      <alignment/>
      <protection locked="0"/>
    </xf>
    <xf numFmtId="0" fontId="0" fillId="0" borderId="15" xfId="0" applyBorder="1" applyAlignment="1" applyProtection="1">
      <alignment horizontal="left"/>
      <protection locked="0"/>
    </xf>
    <xf numFmtId="0" fontId="13" fillId="0" borderId="0" xfId="57" applyFont="1" applyProtection="1">
      <alignment/>
      <protection hidden="1"/>
    </xf>
    <xf numFmtId="0" fontId="0" fillId="0" borderId="0" xfId="57" applyProtection="1">
      <alignment/>
      <protection hidden="1" locked="0"/>
    </xf>
    <xf numFmtId="0" fontId="0" fillId="0" borderId="0" xfId="57" applyFont="1" applyAlignment="1" applyProtection="1">
      <alignment horizontal="left"/>
      <protection hidden="1"/>
    </xf>
    <xf numFmtId="0" fontId="0" fillId="0" borderId="0" xfId="57" applyFont="1" applyAlignment="1">
      <alignment horizontal="center"/>
      <protection/>
    </xf>
    <xf numFmtId="0" fontId="0" fillId="0" borderId="0" xfId="57" applyFont="1" applyAlignment="1">
      <alignment horizontal="center"/>
      <protection/>
    </xf>
    <xf numFmtId="0" fontId="0" fillId="0" borderId="0" xfId="57" applyFont="1" applyAlignment="1">
      <alignment horizontal="left"/>
      <protection/>
    </xf>
    <xf numFmtId="0" fontId="2" fillId="0" borderId="0" xfId="57" applyFont="1" applyProtection="1">
      <alignment/>
      <protection hidden="1"/>
    </xf>
    <xf numFmtId="0" fontId="2" fillId="0" borderId="0" xfId="57" applyFont="1" applyAlignment="1" applyProtection="1">
      <alignment horizontal="center"/>
      <protection hidden="1"/>
    </xf>
    <xf numFmtId="0" fontId="0" fillId="0" borderId="0" xfId="57" applyAlignment="1" applyProtection="1">
      <alignment horizontal="center"/>
      <protection hidden="1"/>
    </xf>
    <xf numFmtId="0" fontId="0" fillId="0" borderId="16" xfId="57" applyFont="1" applyBorder="1" applyProtection="1">
      <alignment/>
      <protection locked="0"/>
    </xf>
    <xf numFmtId="0" fontId="0" fillId="0" borderId="16" xfId="57" applyFont="1" applyBorder="1" applyAlignment="1" applyProtection="1">
      <alignment horizontal="center"/>
      <protection locked="0"/>
    </xf>
    <xf numFmtId="0" fontId="0" fillId="0" borderId="17" xfId="57" applyFont="1" applyBorder="1" applyAlignment="1" applyProtection="1">
      <alignment horizontal="right"/>
      <protection locked="0"/>
    </xf>
    <xf numFmtId="0" fontId="0" fillId="0" borderId="18" xfId="57" applyBorder="1" applyProtection="1">
      <alignment/>
      <protection hidden="1"/>
    </xf>
    <xf numFmtId="0" fontId="0" fillId="0" borderId="19" xfId="57" applyBorder="1" applyProtection="1">
      <alignment/>
      <protection hidden="1"/>
    </xf>
    <xf numFmtId="0" fontId="0" fillId="0" borderId="20" xfId="57" applyBorder="1" applyProtection="1">
      <alignment/>
      <protection hidden="1"/>
    </xf>
    <xf numFmtId="0" fontId="0" fillId="0" borderId="21" xfId="57" applyFont="1" applyBorder="1" applyProtection="1">
      <alignment/>
      <protection locked="0"/>
    </xf>
    <xf numFmtId="0" fontId="0" fillId="0" borderId="0" xfId="57" applyAlignment="1">
      <alignment horizontal="left"/>
      <protection/>
    </xf>
    <xf numFmtId="0" fontId="0" fillId="0" borderId="0" xfId="0" applyAlignment="1" applyProtection="1">
      <alignment horizontal="left"/>
      <protection locked="0"/>
    </xf>
    <xf numFmtId="0" fontId="0" fillId="0" borderId="11" xfId="57" applyFont="1" applyBorder="1" applyAlignment="1" applyProtection="1">
      <alignment horizontal="center"/>
      <protection locked="0"/>
    </xf>
    <xf numFmtId="164" fontId="61" fillId="33" borderId="13" xfId="57" applyNumberFormat="1" applyFont="1" applyFill="1" applyBorder="1" applyAlignment="1" applyProtection="1">
      <alignment horizontal="center"/>
      <protection locked="0"/>
    </xf>
    <xf numFmtId="0" fontId="6" fillId="0" borderId="0" xfId="56" applyFont="1" applyAlignment="1" applyProtection="1">
      <alignment horizontal="left"/>
      <protection hidden="1"/>
    </xf>
    <xf numFmtId="0" fontId="6" fillId="0" borderId="0" xfId="56" applyFont="1" applyAlignment="1" applyProtection="1">
      <alignment horizontal="center"/>
      <protection locked="0"/>
    </xf>
    <xf numFmtId="0" fontId="6" fillId="0" borderId="0" xfId="56" applyFont="1" applyAlignment="1" applyProtection="1">
      <alignment horizontal="left"/>
      <protection locked="0"/>
    </xf>
    <xf numFmtId="0" fontId="4" fillId="0" borderId="0" xfId="56" applyFont="1" applyAlignment="1" applyProtection="1">
      <alignment horizontal="left"/>
      <protection hidden="1"/>
    </xf>
    <xf numFmtId="0" fontId="8" fillId="0" borderId="0" xfId="56" applyFont="1" applyProtection="1">
      <alignment/>
      <protection hidden="1"/>
    </xf>
    <xf numFmtId="0" fontId="8" fillId="0" borderId="0" xfId="56" applyFont="1">
      <alignment/>
      <protection/>
    </xf>
    <xf numFmtId="0" fontId="62" fillId="0" borderId="0" xfId="52" applyFont="1" applyAlignment="1" applyProtection="1">
      <alignment/>
      <protection/>
    </xf>
    <xf numFmtId="2" fontId="6" fillId="0" borderId="0" xfId="56" applyNumberFormat="1" applyFont="1" applyAlignment="1" applyProtection="1">
      <alignment horizontal="left"/>
      <protection locked="0"/>
    </xf>
    <xf numFmtId="2" fontId="6" fillId="0" borderId="0" xfId="56" applyNumberFormat="1" applyFont="1" applyAlignment="1" applyProtection="1">
      <alignment horizontal="left"/>
      <protection hidden="1"/>
    </xf>
    <xf numFmtId="0" fontId="5" fillId="0" borderId="0" xfId="56" applyFont="1" applyAlignment="1">
      <alignment horizontal="left"/>
      <protection/>
    </xf>
    <xf numFmtId="0" fontId="0" fillId="0" borderId="0" xfId="57" applyFont="1" applyAlignment="1" applyProtection="1">
      <alignment horizontal="center"/>
      <protection locked="0"/>
    </xf>
    <xf numFmtId="0" fontId="0" fillId="0" borderId="0" xfId="57" applyFont="1" applyAlignment="1" applyProtection="1">
      <alignment horizontal="left"/>
      <protection locked="0"/>
    </xf>
    <xf numFmtId="0" fontId="0" fillId="34" borderId="22" xfId="57" applyFill="1" applyBorder="1" applyProtection="1">
      <alignment/>
      <protection hidden="1"/>
    </xf>
    <xf numFmtId="0" fontId="0" fillId="34" borderId="23" xfId="57" applyFill="1" applyBorder="1" applyProtection="1">
      <alignment/>
      <protection hidden="1"/>
    </xf>
    <xf numFmtId="0" fontId="2" fillId="0" borderId="0" xfId="57" applyFont="1" applyAlignment="1" applyProtection="1">
      <alignment horizontal="left"/>
      <protection hidden="1"/>
    </xf>
    <xf numFmtId="0" fontId="0" fillId="0" borderId="15" xfId="57" applyFont="1" applyBorder="1" applyAlignment="1" applyProtection="1">
      <alignment horizontal="left"/>
      <protection hidden="1" locked="0"/>
    </xf>
    <xf numFmtId="0" fontId="0" fillId="0" borderId="15" xfId="57" applyFont="1" applyBorder="1" applyAlignment="1" applyProtection="1">
      <alignment horizontal="left"/>
      <protection hidden="1"/>
    </xf>
    <xf numFmtId="0" fontId="0" fillId="0" borderId="15" xfId="57" applyFont="1" applyBorder="1" applyAlignment="1" applyProtection="1">
      <alignment horizontal="left"/>
      <protection locked="0"/>
    </xf>
    <xf numFmtId="0" fontId="0" fillId="0" borderId="24" xfId="57" applyFont="1" applyBorder="1" applyProtection="1">
      <alignment/>
      <protection locked="0"/>
    </xf>
    <xf numFmtId="0" fontId="0" fillId="0" borderId="0" xfId="57" applyAlignment="1" applyProtection="1">
      <alignment horizontal="left"/>
      <protection locked="0"/>
    </xf>
    <xf numFmtId="0" fontId="0" fillId="0" borderId="11" xfId="57" applyFont="1" applyBorder="1" applyAlignment="1" applyProtection="1">
      <alignment horizontal="right"/>
      <protection hidden="1"/>
    </xf>
    <xf numFmtId="0" fontId="0" fillId="0" borderId="25" xfId="57" applyFont="1" applyBorder="1" applyAlignment="1" applyProtection="1">
      <alignment horizontal="right"/>
      <protection hidden="1"/>
    </xf>
    <xf numFmtId="0" fontId="0" fillId="0" borderId="12" xfId="57" applyBorder="1" applyAlignment="1" applyProtection="1">
      <alignment horizontal="right"/>
      <protection hidden="1"/>
    </xf>
    <xf numFmtId="0" fontId="0" fillId="0" borderId="12" xfId="57" applyBorder="1" applyProtection="1">
      <alignment/>
      <protection hidden="1"/>
    </xf>
    <xf numFmtId="0" fontId="11" fillId="0" borderId="12" xfId="57" applyFont="1" applyBorder="1" applyProtection="1">
      <alignment/>
      <protection hidden="1"/>
    </xf>
    <xf numFmtId="0" fontId="0" fillId="0" borderId="12" xfId="57" applyFont="1" applyBorder="1" applyProtection="1">
      <alignment/>
      <protection hidden="1"/>
    </xf>
    <xf numFmtId="0" fontId="0" fillId="0" borderId="12" xfId="57" applyFont="1" applyBorder="1" applyProtection="1">
      <alignment/>
      <protection locked="0"/>
    </xf>
    <xf numFmtId="0" fontId="0" fillId="0" borderId="12" xfId="57" applyFont="1" applyBorder="1" applyProtection="1">
      <alignment/>
      <protection hidden="1"/>
    </xf>
    <xf numFmtId="0" fontId="0" fillId="0" borderId="12" xfId="57" applyFont="1" applyBorder="1" applyProtection="1">
      <alignment/>
      <protection locked="0"/>
    </xf>
    <xf numFmtId="0" fontId="0" fillId="0" borderId="12" xfId="57" applyFont="1" applyBorder="1" applyProtection="1">
      <alignment/>
      <protection hidden="1" locked="0"/>
    </xf>
    <xf numFmtId="0" fontId="0" fillId="0" borderId="12" xfId="57" applyFont="1" applyBorder="1" applyProtection="1">
      <alignment/>
      <protection hidden="1" locked="0"/>
    </xf>
    <xf numFmtId="0" fontId="0" fillId="0" borderId="0" xfId="57" applyAlignment="1" applyProtection="1">
      <alignment horizontal="center"/>
      <protection locked="0"/>
    </xf>
    <xf numFmtId="0" fontId="0" fillId="0" borderId="13" xfId="57" applyFont="1" applyBorder="1" applyAlignment="1" applyProtection="1">
      <alignment horizontal="left"/>
      <protection locked="0"/>
    </xf>
    <xf numFmtId="0" fontId="0" fillId="0" borderId="13" xfId="57" applyBorder="1" applyAlignment="1" applyProtection="1">
      <alignment horizontal="left"/>
      <protection locked="0"/>
    </xf>
    <xf numFmtId="0" fontId="21" fillId="0" borderId="11" xfId="57" applyFont="1" applyBorder="1" applyAlignment="1" applyProtection="1">
      <alignment horizontal="center"/>
      <protection locked="0"/>
    </xf>
    <xf numFmtId="0" fontId="7" fillId="0" borderId="11" xfId="57" applyFont="1" applyBorder="1" applyAlignment="1" applyProtection="1">
      <alignment horizontal="center"/>
      <protection locked="0"/>
    </xf>
    <xf numFmtId="49" fontId="20" fillId="0" borderId="11" xfId="57" applyNumberFormat="1" applyFont="1" applyBorder="1" applyAlignment="1" applyProtection="1">
      <alignment horizontal="center"/>
      <protection locked="0"/>
    </xf>
    <xf numFmtId="0" fontId="17" fillId="0" borderId="11" xfId="57" applyFont="1" applyBorder="1" applyProtection="1">
      <alignment/>
      <protection locked="0"/>
    </xf>
    <xf numFmtId="0" fontId="0" fillId="0" borderId="13" xfId="57" applyFont="1" applyBorder="1" applyAlignment="1" applyProtection="1">
      <alignment horizontal="center"/>
      <protection locked="0"/>
    </xf>
    <xf numFmtId="0" fontId="0" fillId="0" borderId="13" xfId="57" applyBorder="1" applyAlignment="1" applyProtection="1">
      <alignment horizontal="center"/>
      <protection locked="0"/>
    </xf>
    <xf numFmtId="0" fontId="8" fillId="0" borderId="11" xfId="57" applyFont="1" applyBorder="1" applyAlignment="1" applyProtection="1">
      <alignment horizontal="center"/>
      <protection hidden="1"/>
    </xf>
    <xf numFmtId="2" fontId="0" fillId="0" borderId="26" xfId="57" applyNumberFormat="1" applyBorder="1" applyAlignment="1" applyProtection="1">
      <alignment horizontal="center"/>
      <protection hidden="1"/>
    </xf>
    <xf numFmtId="0" fontId="0" fillId="0" borderId="14" xfId="57" applyFont="1" applyBorder="1" applyAlignment="1" applyProtection="1">
      <alignment horizontal="center"/>
      <protection locked="0"/>
    </xf>
    <xf numFmtId="0" fontId="0" fillId="0" borderId="14" xfId="57" applyFont="1" applyBorder="1" applyAlignment="1" applyProtection="1">
      <alignment horizontal="center"/>
      <protection locked="0"/>
    </xf>
    <xf numFmtId="1" fontId="0" fillId="0" borderId="27" xfId="57" applyNumberFormat="1" applyBorder="1" applyAlignment="1" applyProtection="1">
      <alignment horizontal="center"/>
      <protection hidden="1"/>
    </xf>
    <xf numFmtId="1" fontId="0" fillId="0" borderId="26" xfId="57" applyNumberFormat="1" applyBorder="1" applyAlignment="1" applyProtection="1">
      <alignment horizontal="center"/>
      <protection hidden="1"/>
    </xf>
    <xf numFmtId="0" fontId="0" fillId="0" borderId="0" xfId="57" applyAlignment="1" applyProtection="1">
      <alignment horizontal="left"/>
      <protection hidden="1"/>
    </xf>
    <xf numFmtId="0" fontId="0" fillId="0" borderId="0" xfId="57" applyProtection="1">
      <alignment/>
      <protection hidden="1"/>
    </xf>
    <xf numFmtId="0" fontId="8" fillId="0" borderId="10" xfId="57" applyFont="1" applyBorder="1" applyAlignment="1" applyProtection="1">
      <alignment horizontal="center"/>
      <protection hidden="1"/>
    </xf>
    <xf numFmtId="1" fontId="0" fillId="0" borderId="28" xfId="57" applyNumberFormat="1" applyFont="1" applyBorder="1" applyAlignment="1" applyProtection="1">
      <alignment horizontal="center"/>
      <protection locked="0"/>
    </xf>
    <xf numFmtId="1" fontId="0" fillId="0" borderId="28" xfId="57" applyNumberFormat="1" applyBorder="1" applyAlignment="1" applyProtection="1">
      <alignment horizontal="center"/>
      <protection locked="0"/>
    </xf>
    <xf numFmtId="1" fontId="0" fillId="0" borderId="29" xfId="57" applyNumberFormat="1" applyBorder="1" applyAlignment="1" applyProtection="1">
      <alignment horizontal="center"/>
      <protection hidden="1"/>
    </xf>
    <xf numFmtId="2" fontId="0" fillId="0" borderId="27" xfId="57" applyNumberFormat="1" applyBorder="1" applyAlignment="1" applyProtection="1">
      <alignment horizontal="center"/>
      <protection hidden="1"/>
    </xf>
    <xf numFmtId="0" fontId="0" fillId="0" borderId="0" xfId="57" applyFont="1" applyAlignment="1" applyProtection="1">
      <alignment horizontal="center"/>
      <protection locked="0"/>
    </xf>
    <xf numFmtId="0" fontId="0" fillId="0" borderId="0" xfId="57" applyAlignment="1" applyProtection="1">
      <alignment horizontal="center"/>
      <protection locked="0"/>
    </xf>
    <xf numFmtId="0" fontId="0" fillId="0" borderId="0" xfId="57" applyAlignment="1" applyProtection="1">
      <alignment horizontal="left"/>
      <protection locked="0"/>
    </xf>
    <xf numFmtId="0" fontId="2" fillId="0" borderId="12" xfId="57" applyFont="1" applyBorder="1" applyProtection="1">
      <alignment/>
      <protection hidden="1"/>
    </xf>
    <xf numFmtId="0" fontId="2" fillId="0" borderId="0" xfId="57" applyFont="1" applyProtection="1">
      <alignment/>
      <protection hidden="1"/>
    </xf>
    <xf numFmtId="0" fontId="0" fillId="0" borderId="14" xfId="57" applyBorder="1" applyAlignment="1" applyProtection="1">
      <alignment horizontal="left"/>
      <protection locked="0"/>
    </xf>
    <xf numFmtId="0" fontId="0" fillId="0" borderId="14" xfId="57" applyFont="1" applyBorder="1" applyAlignment="1" applyProtection="1">
      <alignment horizontal="left"/>
      <protection locked="0"/>
    </xf>
    <xf numFmtId="0" fontId="0" fillId="0" borderId="30" xfId="57" applyBorder="1" applyAlignment="1" applyProtection="1">
      <alignment horizontal="center"/>
      <protection hidden="1"/>
    </xf>
    <xf numFmtId="0" fontId="0" fillId="0" borderId="0" xfId="57" applyFont="1" applyAlignment="1" applyProtection="1">
      <alignment horizontal="left"/>
      <protection locked="0"/>
    </xf>
    <xf numFmtId="2" fontId="0" fillId="0" borderId="30" xfId="57" applyNumberFormat="1" applyBorder="1" applyAlignment="1" applyProtection="1">
      <alignment horizontal="center"/>
      <protection hidden="1"/>
    </xf>
    <xf numFmtId="14" fontId="0" fillId="0" borderId="13" xfId="57" applyNumberFormat="1" applyFont="1" applyBorder="1" applyAlignment="1" applyProtection="1">
      <alignment horizontal="center"/>
      <protection locked="0"/>
    </xf>
    <xf numFmtId="0" fontId="4" fillId="0" borderId="0" xfId="56" applyFont="1" applyAlignment="1" applyProtection="1">
      <alignment horizontal="center"/>
      <protection hidden="1"/>
    </xf>
    <xf numFmtId="0" fontId="6" fillId="0" borderId="0" xfId="56" applyFont="1" applyAlignment="1" applyProtection="1">
      <alignment horizontal="left" vertical="top" wrapText="1" shrinkToFit="1"/>
      <protection locked="0"/>
    </xf>
    <xf numFmtId="0" fontId="5" fillId="0" borderId="0" xfId="56" applyFont="1" applyAlignment="1" applyProtection="1">
      <alignment horizontal="left" vertical="top" wrapText="1" shrinkToFit="1"/>
      <protection locked="0"/>
    </xf>
    <xf numFmtId="0" fontId="6" fillId="0" borderId="0" xfId="56" applyFont="1" applyAlignment="1" applyProtection="1">
      <alignment horizontal="left"/>
      <protection hidden="1"/>
    </xf>
    <xf numFmtId="2" fontId="6" fillId="0" borderId="0" xfId="56" applyNumberFormat="1" applyFont="1" applyAlignment="1" applyProtection="1">
      <alignment horizontal="center"/>
      <protection locked="0"/>
    </xf>
    <xf numFmtId="0" fontId="6" fillId="0" borderId="0" xfId="56" applyFont="1" applyAlignment="1" applyProtection="1">
      <alignment horizontal="center"/>
      <protection locked="0"/>
    </xf>
    <xf numFmtId="0" fontId="4" fillId="0" borderId="0" xfId="56" applyFont="1" applyAlignment="1" applyProtection="1">
      <alignment horizontal="center"/>
      <protection hidden="1" locked="0"/>
    </xf>
    <xf numFmtId="0" fontId="6" fillId="0" borderId="0" xfId="56" applyFont="1" applyAlignment="1" applyProtection="1">
      <alignment horizontal="left"/>
      <protection locked="0"/>
    </xf>
    <xf numFmtId="0" fontId="18" fillId="0" borderId="0" xfId="56" applyFont="1" applyAlignment="1" applyProtection="1">
      <alignment horizontal="center"/>
      <protection hidden="1"/>
    </xf>
    <xf numFmtId="165" fontId="6" fillId="0" borderId="0" xfId="56" applyNumberFormat="1" applyFont="1" applyAlignment="1" applyProtection="1">
      <alignment horizontal="left"/>
      <protection locked="0"/>
    </xf>
    <xf numFmtId="0" fontId="5" fillId="0" borderId="0" xfId="56" applyFont="1" applyProtection="1">
      <alignment/>
      <protection locked="0"/>
    </xf>
    <xf numFmtId="0" fontId="6" fillId="0" borderId="0" xfId="0" applyFont="1" applyAlignment="1" applyProtection="1">
      <alignment horizontal="left"/>
      <protection locked="0"/>
    </xf>
    <xf numFmtId="0" fontId="4" fillId="0" borderId="0" xfId="56" applyFont="1" applyAlignment="1" applyProtection="1">
      <alignment horizontal="left"/>
      <protection locked="0"/>
    </xf>
    <xf numFmtId="0" fontId="6" fillId="0" borderId="0" xfId="56" applyFont="1" applyProtection="1">
      <alignment/>
      <protection locked="0"/>
    </xf>
    <xf numFmtId="0" fontId="4" fillId="0" borderId="0" xfId="56" applyFont="1" applyAlignment="1" applyProtection="1">
      <alignment horizontal="left"/>
      <protection hidden="1"/>
    </xf>
    <xf numFmtId="2" fontId="6" fillId="0" borderId="0" xfId="56" applyNumberFormat="1" applyFont="1" applyAlignment="1" applyProtection="1">
      <alignment horizontal="left"/>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dxfs count="45">
    <dxf>
      <font>
        <b val="0"/>
        <i val="0"/>
      </font>
      <fill>
        <patternFill>
          <bgColor indexed="22"/>
        </patternFill>
      </fill>
    </dxf>
    <dxf>
      <font>
        <b val="0"/>
        <i val="0"/>
      </font>
      <fill>
        <patternFill>
          <bgColor indexed="22"/>
        </patternFill>
      </fill>
    </dxf>
    <dxf>
      <font>
        <b val="0"/>
        <i val="0"/>
      </font>
      <fill>
        <patternFill>
          <bgColor indexed="22"/>
        </patternFill>
      </fill>
    </dxf>
    <dxf>
      <font>
        <b/>
        <i val="0"/>
        <color indexed="12"/>
      </font>
    </dxf>
    <dxf>
      <font>
        <b/>
        <i val="0"/>
        <color indexed="10"/>
      </font>
    </dxf>
    <dxf>
      <font>
        <b/>
        <i val="0"/>
        <color indexed="12"/>
      </font>
    </dxf>
    <dxf>
      <font>
        <b/>
        <i val="0"/>
        <color indexed="12"/>
      </font>
    </dxf>
    <dxf>
      <font>
        <b/>
        <i val="0"/>
        <color indexed="12"/>
      </font>
    </dxf>
    <dxf>
      <font>
        <b/>
        <i val="0"/>
        <color indexed="10"/>
      </font>
    </dxf>
    <dxf>
      <font>
        <b/>
        <i val="0"/>
        <color indexed="12"/>
      </font>
    </dxf>
    <dxf>
      <font>
        <b/>
        <i val="0"/>
        <color indexed="10"/>
      </font>
    </dxf>
    <dxf>
      <font>
        <b/>
        <i val="0"/>
        <color indexed="12"/>
      </font>
    </dxf>
    <dxf>
      <font>
        <b/>
        <i val="0"/>
        <color indexed="12"/>
      </font>
    </dxf>
    <dxf>
      <font>
        <b/>
        <i val="0"/>
        <color indexed="12"/>
      </font>
    </dxf>
    <dxf>
      <font>
        <b/>
        <i val="0"/>
        <color indexed="12"/>
      </font>
    </dxf>
    <dxf>
      <font>
        <b/>
        <i val="0"/>
        <color indexed="12"/>
      </font>
    </dxf>
    <dxf>
      <font>
        <b/>
        <i val="0"/>
        <strike val="0"/>
        <color rgb="FFFF0000"/>
      </font>
    </dxf>
    <dxf>
      <font>
        <b/>
        <i val="0"/>
        <color indexed="12"/>
      </font>
    </dxf>
    <dxf>
      <font>
        <b/>
        <i val="0"/>
        <color indexed="12"/>
      </font>
    </dxf>
    <dxf>
      <font>
        <b/>
        <i val="0"/>
        <color indexed="12"/>
      </font>
    </dxf>
    <dxf>
      <font>
        <b/>
        <i val="0"/>
        <color indexed="12"/>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val="0"/>
        <i val="0"/>
      </font>
      <fill>
        <patternFill>
          <bgColor indexed="22"/>
        </patternFill>
      </fill>
    </dxf>
    <dxf>
      <font>
        <b/>
        <i val="0"/>
        <color indexed="12"/>
      </font>
    </dxf>
    <dxf>
      <fill>
        <patternFill>
          <bgColor rgb="FFFF0000"/>
        </patternFill>
      </fill>
    </dxf>
    <dxf>
      <fill>
        <patternFill>
          <bgColor rgb="FFFF0000"/>
        </patternFill>
      </fill>
    </dxf>
    <dxf>
      <font>
        <color rgb="FFFF0000"/>
      </font>
    </dxf>
    <dxf>
      <font>
        <b/>
        <i val="0"/>
        <color indexed="12"/>
      </font>
    </dxf>
    <dxf>
      <font>
        <b/>
        <i val="0"/>
        <color indexed="10"/>
      </font>
    </dxf>
    <dxf>
      <font>
        <b/>
        <i val="0"/>
        <color indexed="12"/>
      </font>
    </dxf>
    <dxf>
      <font>
        <b/>
        <i val="0"/>
        <color indexed="12"/>
      </font>
    </dxf>
    <dxf>
      <font>
        <b/>
        <i val="0"/>
        <color indexed="12"/>
      </font>
    </dxf>
    <dxf>
      <font>
        <b val="0"/>
        <i val="0"/>
      </font>
      <fill>
        <patternFill>
          <bgColor indexed="22"/>
        </patternFill>
      </fill>
    </dxf>
    <dxf>
      <font>
        <b/>
        <i val="0"/>
        <color indexed="12"/>
      </font>
    </dxf>
    <dxf>
      <font>
        <b/>
        <i val="0"/>
        <color indexed="12"/>
      </font>
    </dxf>
    <dxf>
      <font>
        <b/>
        <i val="0"/>
        <color indexed="12"/>
      </font>
    </dxf>
    <dxf>
      <font>
        <b/>
        <i val="0"/>
        <color indexed="12"/>
      </font>
    </dxf>
    <dxf>
      <font>
        <b/>
        <i val="0"/>
        <color indexed="10"/>
      </font>
    </dxf>
    <dxf>
      <font>
        <b/>
        <i val="0"/>
        <color indexed="1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33</xdr:row>
      <xdr:rowOff>9525</xdr:rowOff>
    </xdr:from>
    <xdr:to>
      <xdr:col>25</xdr:col>
      <xdr:colOff>9525</xdr:colOff>
      <xdr:row>43</xdr:row>
      <xdr:rowOff>152400</xdr:rowOff>
    </xdr:to>
    <xdr:sp fLocksText="0">
      <xdr:nvSpPr>
        <xdr:cNvPr id="1" name="TextBox 1" descr="Notes box. "/>
        <xdr:cNvSpPr txBox="1">
          <a:spLocks noChangeArrowheads="1"/>
        </xdr:cNvSpPr>
      </xdr:nvSpPr>
      <xdr:spPr>
        <a:xfrm>
          <a:off x="3019425" y="5581650"/>
          <a:ext cx="2743200" cy="1857375"/>
        </a:xfrm>
        <a:prstGeom prst="rect">
          <a:avLst/>
        </a:prstGeom>
        <a:solidFill>
          <a:srgbClr val="FFFFFF"/>
        </a:solidFill>
        <a:ln w="9525" cmpd="sng">
          <a:solidFill>
            <a:srgbClr val="000000"/>
          </a:solidFill>
          <a:headEnd type="none"/>
          <a:tailEnd type="none"/>
        </a:ln>
      </xdr:spPr>
      <xdr:txBody>
        <a:bodyPr vertOverflow="clip" wrap="square" lIns="91440" tIns="91440" rIns="91440" bIns="91440"/>
        <a:p>
          <a:pPr algn="l">
            <a:defRPr/>
          </a:pPr>
          <a:r>
            <a:rPr lang="en-US" cap="none" u="none" baseline="0">
              <a:latin typeface="Arial"/>
              <a:ea typeface="Arial"/>
              <a:cs typeface="Arial"/>
            </a:rPr>
            <a:t/>
          </a:r>
        </a:p>
      </xdr:txBody>
    </xdr:sp>
    <xdr:clientData fLocksWithSheet="0"/>
  </xdr:twoCellAnchor>
  <xdr:twoCellAnchor>
    <xdr:from>
      <xdr:col>26</xdr:col>
      <xdr:colOff>57150</xdr:colOff>
      <xdr:row>36</xdr:row>
      <xdr:rowOff>161925</xdr:rowOff>
    </xdr:from>
    <xdr:to>
      <xdr:col>34</xdr:col>
      <xdr:colOff>742950</xdr:colOff>
      <xdr:row>43</xdr:row>
      <xdr:rowOff>133350</xdr:rowOff>
    </xdr:to>
    <xdr:sp>
      <xdr:nvSpPr>
        <xdr:cNvPr id="2" name="TextBox 11"/>
        <xdr:cNvSpPr txBox="1">
          <a:spLocks noChangeArrowheads="1"/>
        </xdr:cNvSpPr>
      </xdr:nvSpPr>
      <xdr:spPr>
        <a:xfrm>
          <a:off x="5905500" y="6248400"/>
          <a:ext cx="2828925" cy="1171575"/>
        </a:xfrm>
        <a:prstGeom prst="rect">
          <a:avLst/>
        </a:prstGeom>
        <a:solidFill>
          <a:srgbClr val="FFFF00"/>
        </a:solidFill>
        <a:ln w="9525" cmpd="sng">
          <a:solidFill>
            <a:srgbClr val="BCBCBC"/>
          </a:solidFill>
          <a:headEnd type="none"/>
          <a:tailEnd type="none"/>
        </a:ln>
      </xdr:spPr>
      <xdr:txBody>
        <a:bodyPr vertOverflow="clip" wrap="square" anchor="ctr"/>
        <a:p>
          <a:pPr algn="l">
            <a:defRPr/>
          </a:pPr>
          <a:r>
            <a:rPr lang="en-US" cap="none" sz="1100" b="1" i="0" u="none" baseline="0">
              <a:solidFill>
                <a:srgbClr val="000000"/>
              </a:solidFill>
              <a:latin typeface="Calibri"/>
              <a:ea typeface="Calibri"/>
              <a:cs typeface="Calibri"/>
            </a:rPr>
            <a:t>A 2.00</a:t>
          </a:r>
          <a:r>
            <a:rPr lang="en-US" cap="none" sz="1100" b="1" i="0" u="none" baseline="0">
              <a:solidFill>
                <a:srgbClr val="000000"/>
              </a:solidFill>
              <a:latin typeface="Calibri"/>
              <a:ea typeface="Calibri"/>
              <a:cs typeface="Calibri"/>
            </a:rPr>
            <a:t> GPA or higher is required in upper-division hours.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 2.25 GPA or higher is required in courses listed in Major Requirements.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xdr:row>
      <xdr:rowOff>85725</xdr:rowOff>
    </xdr:from>
    <xdr:to>
      <xdr:col>5</xdr:col>
      <xdr:colOff>752475</xdr:colOff>
      <xdr:row>36</xdr:row>
      <xdr:rowOff>161925</xdr:rowOff>
    </xdr:to>
    <xdr:sp>
      <xdr:nvSpPr>
        <xdr:cNvPr id="1" name="Text Box 1"/>
        <xdr:cNvSpPr txBox="1">
          <a:spLocks noChangeArrowheads="1"/>
        </xdr:cNvSpPr>
      </xdr:nvSpPr>
      <xdr:spPr>
        <a:xfrm>
          <a:off x="38100" y="6419850"/>
          <a:ext cx="6286500" cy="771525"/>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cap="none" sz="1100" b="1" i="0" u="none" baseline="0">
              <a:solidFill>
                <a:srgbClr val="000000"/>
              </a:solidFill>
              <a:latin typeface="Arial"/>
              <a:ea typeface="Arial"/>
              <a:cs typeface="Arial"/>
            </a:rPr>
            <a:t>file a Diploma Application when enrolling for your final semester. </a:t>
          </a:r>
        </a:p>
      </xdr:txBody>
    </xdr:sp>
    <xdr:clientData/>
  </xdr:twoCellAnchor>
  <xdr:twoCellAnchor>
    <xdr:from>
      <xdr:col>0</xdr:col>
      <xdr:colOff>47625</xdr:colOff>
      <xdr:row>3</xdr:row>
      <xdr:rowOff>123825</xdr:rowOff>
    </xdr:from>
    <xdr:to>
      <xdr:col>7</xdr:col>
      <xdr:colOff>28575</xdr:colOff>
      <xdr:row>5</xdr:row>
      <xdr:rowOff>0</xdr:rowOff>
    </xdr:to>
    <xdr:sp>
      <xdr:nvSpPr>
        <xdr:cNvPr id="2" name="Text Box 2"/>
        <xdr:cNvSpPr txBox="1">
          <a:spLocks noChangeArrowheads="1"/>
        </xdr:cNvSpPr>
      </xdr:nvSpPr>
      <xdr:spPr>
        <a:xfrm>
          <a:off x="47625" y="733425"/>
          <a:ext cx="6477000" cy="466725"/>
        </a:xfrm>
        <a:prstGeom prst="rect">
          <a:avLst/>
        </a:prstGeom>
        <a:solidFill>
          <a:srgbClr val="FFFFFF"/>
        </a:solidFill>
        <a:ln w="9525" cmpd="sng">
          <a:noFill/>
        </a:ln>
      </xdr:spPr>
      <xdr:txBody>
        <a:bodyPr vertOverflow="clip" wrap="square" lIns="27432" tIns="22860" rIns="27432" bIns="0"/>
        <a:p>
          <a:pPr algn="l">
            <a:defRPr/>
          </a:pPr>
          <a:r>
            <a:rPr lang="en-US" cap="none" sz="1000" b="1" i="0" u="none" baseline="0">
              <a:solidFill>
                <a:srgbClr val="000000"/>
              </a:solidFill>
              <a:latin typeface="Arial"/>
              <a:ea typeface="Arial"/>
              <a:cs typeface="Arial"/>
            </a:rPr>
            <a:t>IT IS THE RESPONSIBILITY OF EACH STUDENT TO FULFILL ALL REQUIREMENTS FOR GRADUATION.  DO NOT TOTALLY RELY ON YOUR ADVISOR OR YOUR GRADUATION CHECK.  </a:t>
          </a:r>
          <a:r>
            <a:rPr lang="en-US" cap="none" sz="1000" b="1" i="0" u="sng" baseline="0">
              <a:solidFill>
                <a:srgbClr val="000000"/>
              </a:solidFill>
              <a:latin typeface="Arial"/>
              <a:ea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AJ46"/>
  <sheetViews>
    <sheetView showGridLines="0" tabSelected="1" zoomScalePageLayoutView="0" workbookViewId="0" topLeftCell="A17">
      <selection activeCell="Y21" sqref="Y21"/>
    </sheetView>
  </sheetViews>
  <sheetFormatPr defaultColWidth="9.140625" defaultRowHeight="12.75"/>
  <cols>
    <col min="1" max="1" width="7.8515625" style="16" customWidth="1"/>
    <col min="2" max="2" width="6.421875" style="16" customWidth="1"/>
    <col min="3" max="4" width="3.421875" style="16" customWidth="1"/>
    <col min="5" max="5" width="3.421875" style="13" hidden="1" customWidth="1"/>
    <col min="6" max="6" width="5.421875" style="13" hidden="1" customWidth="1"/>
    <col min="7" max="7" width="6.421875" style="13" hidden="1" customWidth="1"/>
    <col min="8" max="8" width="1.8515625" style="13" customWidth="1"/>
    <col min="9" max="10" width="6.421875" style="16" customWidth="1"/>
    <col min="11" max="11" width="3.421875" style="16" customWidth="1"/>
    <col min="12" max="12" width="4.421875" style="16" customWidth="1"/>
    <col min="13" max="13" width="3.421875" style="16" hidden="1" customWidth="1"/>
    <col min="14" max="14" width="2.421875" style="16" hidden="1" customWidth="1"/>
    <col min="15" max="15" width="3.421875" style="13" hidden="1" customWidth="1"/>
    <col min="16" max="16" width="2.00390625" style="16" customWidth="1"/>
    <col min="17" max="17" width="7.28125" style="16" customWidth="1"/>
    <col min="18" max="18" width="5.421875" style="16" customWidth="1"/>
    <col min="19" max="19" width="6.421875" style="16" customWidth="1"/>
    <col min="20" max="20" width="4.421875" style="16" hidden="1" customWidth="1"/>
    <col min="21" max="21" width="5.00390625" style="16" hidden="1" customWidth="1"/>
    <col min="22" max="22" width="4.421875" style="16" hidden="1" customWidth="1"/>
    <col min="23" max="23" width="2.00390625" style="16" customWidth="1"/>
    <col min="24" max="24" width="6.421875" style="16" customWidth="1"/>
    <col min="25" max="25" width="13.00390625" style="16" customWidth="1"/>
    <col min="26" max="26" width="1.421875" style="16" customWidth="1"/>
    <col min="27" max="27" width="6.28125" style="16" customWidth="1"/>
    <col min="28" max="28" width="8.00390625" style="16" customWidth="1"/>
    <col min="29" max="29" width="7.421875" style="16" customWidth="1"/>
    <col min="30" max="30" width="4.421875" style="16" hidden="1" customWidth="1"/>
    <col min="31" max="31" width="5.140625" style="16" hidden="1" customWidth="1"/>
    <col min="32" max="32" width="5.421875" style="16" hidden="1" customWidth="1"/>
    <col min="33" max="33" width="2.00390625" style="16" customWidth="1"/>
    <col min="34" max="34" width="8.421875" style="16" customWidth="1"/>
    <col min="35" max="35" width="13.421875" style="16" customWidth="1"/>
    <col min="36" max="16384" width="9.140625" style="16" customWidth="1"/>
  </cols>
  <sheetData>
    <row r="1" spans="1:36" s="22" customFormat="1" ht="23.25" customHeight="1">
      <c r="A1" s="85" t="s">
        <v>18</v>
      </c>
      <c r="B1" s="98" t="s">
        <v>65</v>
      </c>
      <c r="C1" s="99"/>
      <c r="D1" s="99"/>
      <c r="E1" s="99"/>
      <c r="F1" s="99"/>
      <c r="G1" s="99"/>
      <c r="H1" s="99"/>
      <c r="I1" s="99"/>
      <c r="J1" s="99"/>
      <c r="K1" s="99"/>
      <c r="L1" s="99"/>
      <c r="M1" s="99"/>
      <c r="N1" s="99"/>
      <c r="O1" s="99"/>
      <c r="P1" s="99"/>
      <c r="Q1" s="99"/>
      <c r="R1" s="84" t="s">
        <v>6</v>
      </c>
      <c r="S1" s="100" t="s">
        <v>73</v>
      </c>
      <c r="T1" s="100"/>
      <c r="U1" s="100"/>
      <c r="V1" s="100"/>
      <c r="W1" s="100"/>
      <c r="X1" s="100"/>
      <c r="Y1" s="100"/>
      <c r="Z1" s="104" t="s">
        <v>53</v>
      </c>
      <c r="AA1" s="104"/>
      <c r="AB1" s="104"/>
      <c r="AC1" s="84" t="s">
        <v>19</v>
      </c>
      <c r="AD1" s="84"/>
      <c r="AE1" s="84"/>
      <c r="AF1" s="84"/>
      <c r="AG1" s="101" t="s">
        <v>66</v>
      </c>
      <c r="AH1" s="101"/>
      <c r="AI1" s="101"/>
      <c r="AJ1" s="21"/>
    </row>
    <row r="2" spans="1:35" ht="22.5" hidden="1">
      <c r="A2" s="86"/>
      <c r="B2" s="23"/>
      <c r="C2" s="24"/>
      <c r="D2" s="14"/>
      <c r="E2" s="14"/>
      <c r="F2" s="14"/>
      <c r="G2" s="14"/>
      <c r="H2" s="14"/>
      <c r="I2" s="14"/>
      <c r="J2" s="14"/>
      <c r="K2" s="14"/>
      <c r="L2" s="14"/>
      <c r="M2" s="14"/>
      <c r="N2" s="14"/>
      <c r="O2" s="14"/>
      <c r="P2" s="14"/>
      <c r="Q2" s="14"/>
      <c r="R2" s="14"/>
      <c r="S2" s="23"/>
      <c r="T2" s="25"/>
      <c r="U2" s="25"/>
      <c r="V2" s="25"/>
      <c r="W2" s="26"/>
      <c r="X2" s="26"/>
      <c r="Y2" s="26"/>
      <c r="Z2" s="27"/>
      <c r="AA2" s="27"/>
      <c r="AB2" s="27"/>
      <c r="AC2" s="23"/>
      <c r="AD2" s="23"/>
      <c r="AE2" s="23"/>
      <c r="AF2" s="23"/>
      <c r="AG2" s="28"/>
      <c r="AH2" s="28"/>
      <c r="AI2" s="28"/>
    </row>
    <row r="3" spans="1:35" ht="18">
      <c r="A3" s="29" t="s">
        <v>74</v>
      </c>
      <c r="D3" s="13"/>
      <c r="H3" s="30"/>
      <c r="O3" s="16"/>
      <c r="Q3" s="31" t="s">
        <v>75</v>
      </c>
      <c r="S3" s="23"/>
      <c r="T3" s="25"/>
      <c r="U3" s="25"/>
      <c r="V3" s="25"/>
      <c r="W3" s="32"/>
      <c r="X3" s="32"/>
      <c r="Y3" s="32"/>
      <c r="Z3" s="27"/>
      <c r="AA3" s="31" t="s">
        <v>78</v>
      </c>
      <c r="AB3" s="27"/>
      <c r="AC3" s="27"/>
      <c r="AD3" s="27"/>
      <c r="AE3" s="27"/>
      <c r="AF3" s="27"/>
      <c r="AG3" s="27"/>
      <c r="AH3" s="27"/>
      <c r="AI3" s="33" t="s">
        <v>82</v>
      </c>
    </row>
    <row r="4" spans="1:35" ht="9" customHeight="1">
      <c r="A4" s="87"/>
      <c r="B4" s="13"/>
      <c r="C4" s="13"/>
      <c r="D4" s="13"/>
      <c r="I4" s="13"/>
      <c r="J4" s="13"/>
      <c r="K4" s="13"/>
      <c r="L4" s="13"/>
      <c r="M4" s="13"/>
      <c r="N4" s="13"/>
      <c r="P4" s="13"/>
      <c r="Q4" s="13"/>
      <c r="R4" s="13"/>
      <c r="S4" s="13"/>
      <c r="T4" s="13"/>
      <c r="U4" s="13"/>
      <c r="V4" s="13"/>
      <c r="W4" s="13"/>
      <c r="X4" s="13"/>
      <c r="Y4" s="13"/>
      <c r="Z4" s="13"/>
      <c r="AA4" s="13"/>
      <c r="AB4" s="13"/>
      <c r="AC4" s="13"/>
      <c r="AD4" s="13"/>
      <c r="AE4" s="13"/>
      <c r="AF4" s="13"/>
      <c r="AG4" s="13"/>
      <c r="AH4" s="13"/>
      <c r="AI4" s="13"/>
    </row>
    <row r="5" spans="1:35" ht="12.75">
      <c r="A5" s="88" t="s">
        <v>20</v>
      </c>
      <c r="B5" s="34"/>
      <c r="C5" s="34" t="s">
        <v>21</v>
      </c>
      <c r="D5" s="34"/>
      <c r="E5" s="35" t="s">
        <v>22</v>
      </c>
      <c r="F5" s="35" t="s">
        <v>23</v>
      </c>
      <c r="G5" s="35" t="s">
        <v>24</v>
      </c>
      <c r="H5" s="35"/>
      <c r="I5" s="13"/>
      <c r="J5" s="34" t="s">
        <v>25</v>
      </c>
      <c r="K5" s="34"/>
      <c r="L5" s="34"/>
      <c r="M5" s="13"/>
      <c r="N5" s="13"/>
      <c r="P5" s="13"/>
      <c r="Q5" s="34" t="s">
        <v>20</v>
      </c>
      <c r="R5" s="34"/>
      <c r="S5" s="34" t="s">
        <v>21</v>
      </c>
      <c r="T5" s="35" t="s">
        <v>22</v>
      </c>
      <c r="U5" s="35" t="s">
        <v>23</v>
      </c>
      <c r="V5" s="35" t="s">
        <v>24</v>
      </c>
      <c r="W5" s="13"/>
      <c r="X5" s="34" t="s">
        <v>25</v>
      </c>
      <c r="Y5" s="13"/>
      <c r="Z5" s="13"/>
      <c r="AA5" s="34" t="s">
        <v>20</v>
      </c>
      <c r="AB5" s="34"/>
      <c r="AC5" s="34" t="s">
        <v>21</v>
      </c>
      <c r="AD5" s="35" t="s">
        <v>22</v>
      </c>
      <c r="AE5" s="35" t="s">
        <v>23</v>
      </c>
      <c r="AF5" s="35" t="s">
        <v>24</v>
      </c>
      <c r="AG5" s="13"/>
      <c r="AH5" s="34" t="s">
        <v>25</v>
      </c>
      <c r="AI5" s="13"/>
    </row>
    <row r="6" spans="1:35" ht="9" customHeight="1">
      <c r="A6" s="87"/>
      <c r="B6" s="13"/>
      <c r="C6" s="13"/>
      <c r="D6" s="13"/>
      <c r="I6" s="13"/>
      <c r="J6" s="13"/>
      <c r="K6" s="13"/>
      <c r="L6" s="13"/>
      <c r="M6" s="13"/>
      <c r="N6" s="13"/>
      <c r="P6" s="13"/>
      <c r="Q6" s="13"/>
      <c r="R6" s="13"/>
      <c r="S6" s="13"/>
      <c r="T6" s="13"/>
      <c r="U6" s="13"/>
      <c r="V6" s="13"/>
      <c r="W6" s="13"/>
      <c r="X6" s="13"/>
      <c r="Y6" s="13"/>
      <c r="Z6" s="13"/>
      <c r="AA6" s="13"/>
      <c r="AB6" s="13"/>
      <c r="AC6" s="13"/>
      <c r="AD6" s="13"/>
      <c r="AE6" s="13"/>
      <c r="AF6" s="13"/>
      <c r="AG6" s="13"/>
      <c r="AH6" s="13"/>
      <c r="AI6" s="13"/>
    </row>
    <row r="7" spans="1:35" ht="12.75">
      <c r="A7" s="89" t="s">
        <v>26</v>
      </c>
      <c r="B7" s="81">
        <v>1113</v>
      </c>
      <c r="C7" s="102"/>
      <c r="D7" s="103"/>
      <c r="E7" s="14">
        <f aca="true" t="shared" si="0" ref="E7:E22">IF(H7&lt;&gt;"",H7,3)*IF(C7="A",4,IF(C7="B",3,IF(C7="C",2,IF(C7="D",1,IF(AND(C7&gt;=0,C7&lt;=4,ISNUMBER(C7)),C7,0)))))</f>
        <v>0</v>
      </c>
      <c r="F7" s="14">
        <f aca="true" t="shared" si="1" ref="F7:F22">IF(OR(C7="A",C7="B",C7="C",C7="D",C7="F",AND(C7&gt;=0,C7&lt;=4,ISNUMBER(C7))),IF(H7&lt;&gt;"",H7,3),"")</f>
      </c>
      <c r="G7" s="14">
        <f aca="true" t="shared" si="2" ref="G7:G22">IF(OR(C7="A",C7="B",C7="C",C7="D",C7="P",AND(C7&gt;=0,C7&lt;=4,ISNUMBER(C7))),IF(H7&lt;&gt;"",H7,3),"")</f>
      </c>
      <c r="H7" s="14"/>
      <c r="I7" s="97"/>
      <c r="J7" s="97"/>
      <c r="K7" s="97"/>
      <c r="L7" s="97"/>
      <c r="M7" s="13"/>
      <c r="N7" s="13"/>
      <c r="P7" s="13"/>
      <c r="Q7" s="27" t="s">
        <v>27</v>
      </c>
      <c r="R7" s="80">
        <v>1011</v>
      </c>
      <c r="S7" s="36"/>
      <c r="T7" s="14">
        <f>IF(W7&lt;&gt;"",W7,3)*IF(S7="A",4,IF(S7="B",3,IF(S7="C",2,IF(S7="D",1,IF(AND(S7&gt;=0,S7&lt;=4,ISNUMBER(S7)),S7,0)))))</f>
        <v>0</v>
      </c>
      <c r="U7" s="14">
        <f>IF(OR(S7="A",S7="B",S7="C",S7="D",S7="F",AND(S7&gt;=0,S7&lt;=4,ISNUMBER(S7))),IF(W7&lt;&gt;"",W7,3),"")</f>
      </c>
      <c r="V7" s="14">
        <f>IF(OR(S7="A",S7="B",S7="C",S7="D",S7="P",AND(S7&gt;=0,S7&lt;=4,ISNUMBER(S7))),IF(W7&lt;&gt;"",W7,3),"")</f>
      </c>
      <c r="W7" s="14">
        <v>1</v>
      </c>
      <c r="X7" s="96"/>
      <c r="Y7" s="97"/>
      <c r="Z7" s="13"/>
      <c r="AA7" s="39" t="s">
        <v>51</v>
      </c>
      <c r="AB7" s="40">
        <v>4963</v>
      </c>
      <c r="AC7" s="36"/>
      <c r="AD7" s="14">
        <f>IF(AG7&lt;&gt;"",AG7,3)*IF(AC7="A",4,IF(AC7="B",3,IF(AC7="C",2,IF(AC7="D",1,IF(AND(AC7&gt;=0,AC7&lt;=4,ISNUMBER(AC7)),AC7,0)))))</f>
        <v>0</v>
      </c>
      <c r="AE7" s="14">
        <f>IF(OR(AC7="A",AC7="B",AC7="C",AC7="D",AC7="F",AND(AC7&gt;=0,AC7&lt;=4,ISNUMBER(AC7))),IF(AG7&lt;&gt;"",AG7,3),"")</f>
      </c>
      <c r="AF7" s="14">
        <f>IF(OR(AC7="A",AC7="B",AC7="C",AC7="D",AC7="P",AND(AC7&gt;=0,AC7&lt;=4,ISNUMBER(AC7))),IF(AG7&lt;&gt;"",AG7,3),"")</f>
      </c>
      <c r="AG7" s="14"/>
      <c r="AH7" s="96"/>
      <c r="AI7" s="96"/>
    </row>
    <row r="8" spans="1:35" ht="12.75">
      <c r="A8" s="89" t="s">
        <v>26</v>
      </c>
      <c r="B8" s="80">
        <v>1213</v>
      </c>
      <c r="C8" s="102"/>
      <c r="D8" s="103"/>
      <c r="E8" s="14">
        <f t="shared" si="0"/>
        <v>0</v>
      </c>
      <c r="F8" s="14">
        <f t="shared" si="1"/>
      </c>
      <c r="G8" s="14">
        <f t="shared" si="2"/>
      </c>
      <c r="H8" s="14"/>
      <c r="I8" s="97"/>
      <c r="J8" s="97"/>
      <c r="K8" s="97"/>
      <c r="L8" s="97"/>
      <c r="M8" s="13"/>
      <c r="N8" s="13"/>
      <c r="P8" s="13"/>
      <c r="Q8" s="31" t="s">
        <v>34</v>
      </c>
      <c r="R8" s="80">
        <v>1215</v>
      </c>
      <c r="S8" s="36"/>
      <c r="T8" s="14">
        <f>IF(W8&lt;&gt;"",W8,3)*IF(S8="A",4,IF(S8="B",3,IF(S8="C",2,IF(S8="D",1,IF(AND(S8&gt;=0,S8&lt;=4,ISNUMBER(S8)),S8,0)))))</f>
        <v>0</v>
      </c>
      <c r="U8" s="14">
        <f>IF(OR(S8="A",S8="B",S8="C",S8="D",S8="F",AND(S8&gt;=0,S8&lt;=4,ISNUMBER(S8))),IF(W8&lt;&gt;"",W8,3),"")</f>
      </c>
      <c r="V8" s="14">
        <f>IF(OR(S8="A",S8="B",S8="C",S8="D",S8="P",AND(S8&gt;=0,S8&lt;=4,ISNUMBER(S8))),IF(W8&lt;&gt;"",W8,3),"")</f>
      </c>
      <c r="W8" s="14">
        <v>5</v>
      </c>
      <c r="X8" s="96"/>
      <c r="Y8" s="97"/>
      <c r="Z8" s="13"/>
      <c r="AA8" s="39" t="s">
        <v>34</v>
      </c>
      <c r="AB8" s="40">
        <v>1225</v>
      </c>
      <c r="AC8" s="37"/>
      <c r="AD8" s="14">
        <f>IF(AG8&lt;&gt;"",AG8,3)*IF(AC8="A",4,IF(AC8="B",3,IF(AC8="C",2,IF(AC8="D",1,IF(AND(AC8&gt;=0,AC8&lt;=4,ISNUMBER(AC8)),AC8,0)))))</f>
        <v>0</v>
      </c>
      <c r="AE8" s="14">
        <f>IF(OR(AC8="A",AC8="B",AC8="C",AC8="D",AC8="F",AND(AC8&gt;=0,AC8&lt;=4,ISNUMBER(AC8))),IF(AG8&lt;&gt;"",AG8,3),"")</f>
      </c>
      <c r="AF8" s="14">
        <f>IF(OR(AC8="A",AC8="B",AC8="C",AC8="D",AC8="P",AND(AC8&gt;=0,AC8&lt;=4,ISNUMBER(AC8))),IF(AG8&lt;&gt;"",AG8,3),"")</f>
      </c>
      <c r="AG8" s="14">
        <v>5</v>
      </c>
      <c r="AH8" s="96"/>
      <c r="AI8" s="96"/>
    </row>
    <row r="9" spans="1:35" ht="12.75">
      <c r="A9" s="89" t="s">
        <v>28</v>
      </c>
      <c r="B9" s="81">
        <v>1103</v>
      </c>
      <c r="C9" s="102"/>
      <c r="D9" s="103"/>
      <c r="E9" s="14">
        <f t="shared" si="0"/>
        <v>0</v>
      </c>
      <c r="F9" s="14">
        <f t="shared" si="1"/>
      </c>
      <c r="G9" s="14">
        <f t="shared" si="2"/>
      </c>
      <c r="H9" s="14"/>
      <c r="I9" s="97"/>
      <c r="J9" s="97"/>
      <c r="K9" s="97"/>
      <c r="L9" s="97"/>
      <c r="M9" s="13"/>
      <c r="N9" s="13"/>
      <c r="P9" s="13"/>
      <c r="Q9" s="27" t="s">
        <v>50</v>
      </c>
      <c r="R9" s="80">
        <v>2124</v>
      </c>
      <c r="S9" s="37"/>
      <c r="T9" s="14">
        <f aca="true" t="shared" si="3" ref="T9:T14">IF(W9&lt;&gt;"",W9,3)*IF(S9="A",4,IF(S9="B",3,IF(S9="C",2,IF(S9="D",1,IF(AND(S9&gt;=0,S9&lt;=4,ISNUMBER(S9)),S9,0)))))</f>
        <v>0</v>
      </c>
      <c r="U9" s="14">
        <f aca="true" t="shared" si="4" ref="U9:U14">IF(OR(S9="A",S9="B",S9="C",S9="D",S9="F",AND(S9&gt;=0,S9&lt;=4,ISNUMBER(S9))),IF(W9&lt;&gt;"",W9,3),"")</f>
      </c>
      <c r="V9" s="14">
        <f aca="true" t="shared" si="5" ref="V9:V14">IF(OR(S9="A",S9="B",S9="C",S9="D",S9="P",AND(S9&gt;=0,S9&lt;=4,ISNUMBER(S9))),IF(W9&lt;&gt;"",W9,3),"")</f>
      </c>
      <c r="W9" s="14">
        <v>4</v>
      </c>
      <c r="X9" s="96"/>
      <c r="Y9" s="97"/>
      <c r="Z9" s="13"/>
      <c r="AA9" s="39" t="s">
        <v>51</v>
      </c>
      <c r="AB9" s="40">
        <v>3113</v>
      </c>
      <c r="AC9" s="37"/>
      <c r="AD9" s="14">
        <f>IF(AG9&lt;&gt;"",AG9,3)*IF(AC9="A",4,IF(AC9="B",3,IF(AC9="C",2,IF(AC9="D",1,IF(AND(AC9&gt;=0,AC9&lt;=4,ISNUMBER(AC9)),AC9,0)))))</f>
        <v>0</v>
      </c>
      <c r="AE9" s="14">
        <f>IF(OR(AC9="A",AC9="B",AC9="C",AC9="D",AC9="F",AND(AC9&gt;=0,AC9&lt;=4,ISNUMBER(AC9))),IF(AG9&lt;&gt;"",AG9,3),"")</f>
      </c>
      <c r="AF9" s="14">
        <f>IF(OR(AC9="A",AC9="B",AC9="C",AC9="D",AC9="P",AND(AC9&gt;=0,AC9&lt;=4,ISNUMBER(AC9))),IF(AG9&lt;&gt;"",AG9,3),"")</f>
      </c>
      <c r="AG9" s="14"/>
      <c r="AH9" s="96"/>
      <c r="AI9" s="96"/>
    </row>
    <row r="10" spans="1:35" ht="12.75">
      <c r="A10" s="89" t="s">
        <v>29</v>
      </c>
      <c r="B10" s="80">
        <v>1113</v>
      </c>
      <c r="C10" s="102"/>
      <c r="D10" s="103"/>
      <c r="E10" s="14">
        <f t="shared" si="0"/>
        <v>0</v>
      </c>
      <c r="F10" s="14">
        <f t="shared" si="1"/>
      </c>
      <c r="G10" s="14">
        <f t="shared" si="2"/>
      </c>
      <c r="H10" s="14"/>
      <c r="I10" s="97"/>
      <c r="J10" s="97"/>
      <c r="K10" s="97"/>
      <c r="L10" s="97"/>
      <c r="M10" s="13"/>
      <c r="N10" s="13"/>
      <c r="P10" s="13"/>
      <c r="Q10" s="15" t="s">
        <v>63</v>
      </c>
      <c r="R10" s="81">
        <v>3103</v>
      </c>
      <c r="S10" s="37"/>
      <c r="T10" s="14">
        <f>IF(W10&lt;&gt;"",W10,3)*IF(S10="A",4,IF(S10="B",3,IF(S10="C",2,IF(S10="D",1,IF(AND(S10&gt;=0,S10&lt;=4,ISNUMBER(S10)),S10,0)))))</f>
        <v>0</v>
      </c>
      <c r="U10" s="14">
        <f>IF(OR(S10="A",S10="B",S10="C",S10="D",S10="F",AND(S10&gt;=0,S10&lt;=4,ISNUMBER(S10))),IF(W10&lt;&gt;"",W10,3),"")</f>
      </c>
      <c r="V10" s="14">
        <f>IF(OR(S10="A",S10="B",S10="C",S10="D",S10="P",AND(S10&gt;=0,S10&lt;=4,ISNUMBER(S10))),IF(W10&lt;&gt;"",W10,3),"")</f>
      </c>
      <c r="W10" s="14"/>
      <c r="X10" s="96"/>
      <c r="Y10" s="97"/>
      <c r="Z10" s="13"/>
      <c r="AA10" s="42" t="s">
        <v>64</v>
      </c>
      <c r="AB10" s="43">
        <v>3423</v>
      </c>
      <c r="AC10" s="37"/>
      <c r="AD10" s="14">
        <f>IF(AG10&lt;&gt;"",AG10,3)*IF(AC10="A",4,IF(AC10="B",3,IF(AC10="C",2,IF(AC10="D",1,IF(AND(AC10&gt;=0,AC10&lt;=4,ISNUMBER(AC10)),AC10,0)))))</f>
        <v>0</v>
      </c>
      <c r="AE10" s="14">
        <f>IF(OR(AC10="A",AC10="B",AC10="C",AC10="D",AC10="F",AND(AC10&gt;=0,AC10&lt;=4,ISNUMBER(AC10))),IF(AG10&lt;&gt;"",AG10,3),"")</f>
      </c>
      <c r="AF10" s="14">
        <f>IF(OR(AC10="A",AC10="B",AC10="C",AC10="D",AC10="P",AND(AC10&gt;=0,AC10&lt;=4,ISNUMBER(AC10))),IF(AG10&lt;&gt;"",AG10,3),"")</f>
      </c>
      <c r="AG10" s="14"/>
      <c r="AH10" s="96"/>
      <c r="AI10" s="96"/>
    </row>
    <row r="11" spans="1:35" ht="12.75">
      <c r="A11" s="89" t="s">
        <v>31</v>
      </c>
      <c r="B11" s="81">
        <v>1483</v>
      </c>
      <c r="C11" s="106"/>
      <c r="D11" s="107"/>
      <c r="E11" s="14">
        <f t="shared" si="0"/>
        <v>0</v>
      </c>
      <c r="F11" s="14">
        <f t="shared" si="1"/>
      </c>
      <c r="G11" s="14">
        <f t="shared" si="2"/>
      </c>
      <c r="H11" s="14"/>
      <c r="I11" s="97"/>
      <c r="J11" s="97"/>
      <c r="K11" s="97"/>
      <c r="L11" s="97"/>
      <c r="M11" s="13"/>
      <c r="N11" s="13"/>
      <c r="P11" s="13"/>
      <c r="Q11" s="15" t="s">
        <v>81</v>
      </c>
      <c r="R11" s="81">
        <v>2713</v>
      </c>
      <c r="S11" s="36"/>
      <c r="T11" s="14">
        <f>IF(W11&lt;&gt;"",W11,3)*IF(S11="A",4,IF(S11="B",3,IF(S11="C",2,IF(S11="D",1,IF(AND(S11&gt;=0,S11&lt;=4,ISNUMBER(S11)),S11,0)))))</f>
        <v>0</v>
      </c>
      <c r="U11" s="14">
        <f>IF(OR(S11="A",S11="B",S11="C",S11="D",S11="F",AND(S11&gt;=0,S11&lt;=4,ISNUMBER(S11))),IF(W11&lt;&gt;"",W11,3),"")</f>
      </c>
      <c r="V11" s="14">
        <f>IF(OR(S11="A",S11="B",S11="C",S11="D",S11="P",AND(S11&gt;=0,S11&lt;=4,ISNUMBER(S11))),IF(W11&lt;&gt;"",W11,3),"")</f>
      </c>
      <c r="W11" s="14"/>
      <c r="X11" s="96"/>
      <c r="Y11" s="97"/>
      <c r="Z11" s="13"/>
      <c r="AA11" s="42" t="s">
        <v>34</v>
      </c>
      <c r="AB11" s="43">
        <v>3013</v>
      </c>
      <c r="AC11" s="37"/>
      <c r="AD11" s="14">
        <f>IF(AG11&lt;&gt;"",AG11,3)*IF(AC11="A",4,IF(AC11="B",3,IF(AC11="C",2,IF(AC11="D",1,IF(AND(AC11&gt;=0,AC11&lt;=4,ISNUMBER(AC11)),AC11,0)))))</f>
        <v>0</v>
      </c>
      <c r="AE11" s="14">
        <f>IF(OR(AC11="A",AC11="B",AC11="C",AC11="D",AC11="F",AND(AC11&gt;=0,AC11&lt;=4,ISNUMBER(AC11))),IF(AG11&lt;&gt;"",AG11,3),"")</f>
      </c>
      <c r="AF11" s="14">
        <f>IF(OR(AC11="A",AC11="B",AC11="C",AC11="D",AC11="P",AND(AC11&gt;=0,AC11&lt;=4,ISNUMBER(AC11))),IF(AG11&lt;&gt;"",AG11,3),"")</f>
      </c>
      <c r="AG11" s="14"/>
      <c r="AH11" s="96"/>
      <c r="AI11" s="96"/>
    </row>
    <row r="12" spans="1:35" ht="12.75">
      <c r="A12" s="90" t="s">
        <v>32</v>
      </c>
      <c r="B12" s="81"/>
      <c r="C12" s="102"/>
      <c r="D12" s="103"/>
      <c r="E12" s="14">
        <f t="shared" si="0"/>
        <v>0</v>
      </c>
      <c r="F12" s="14">
        <f t="shared" si="1"/>
      </c>
      <c r="G12" s="14">
        <f t="shared" si="2"/>
      </c>
      <c r="H12" s="14"/>
      <c r="I12" s="97"/>
      <c r="J12" s="97"/>
      <c r="K12" s="97"/>
      <c r="L12" s="97"/>
      <c r="P12" s="13"/>
      <c r="Q12" s="27" t="s">
        <v>52</v>
      </c>
      <c r="R12" s="80">
        <v>2993</v>
      </c>
      <c r="S12" s="36"/>
      <c r="T12" s="14">
        <f>IF(W12&lt;&gt;"",W12,3)*IF(S12="A",4,IF(S12="B",3,IF(S12="C",2,IF(S12="D",1,IF(AND(S12&gt;=0,S12&lt;=4,ISNUMBER(S12)),S12,0)))))</f>
        <v>0</v>
      </c>
      <c r="U12" s="14">
        <f>IF(OR(S12="A",S12="B",S12="C",S12="D",S12="F",AND(S12&gt;=0,S12&lt;=4,ISNUMBER(S12))),IF(W12&lt;&gt;"",W12,3),"")</f>
      </c>
      <c r="V12" s="14">
        <f>IF(OR(S12="A",S12="B",S12="C",S12="D",S12="P",AND(S12&gt;=0,S12&lt;=4,ISNUMBER(S12))),IF(W12&lt;&gt;"",W12,3),"")</f>
      </c>
      <c r="W12" s="14"/>
      <c r="X12" s="96"/>
      <c r="Y12" s="97"/>
      <c r="Z12" s="13"/>
      <c r="AA12" s="42"/>
      <c r="AB12" s="61"/>
      <c r="AC12" s="62"/>
      <c r="AD12" s="14"/>
      <c r="AE12" s="14"/>
      <c r="AF12" s="14"/>
      <c r="AG12" s="14"/>
      <c r="AH12" s="75"/>
      <c r="AI12" s="75"/>
    </row>
    <row r="13" spans="1:35" ht="12.75">
      <c r="A13" s="90" t="s">
        <v>32</v>
      </c>
      <c r="B13" s="81"/>
      <c r="C13" s="102"/>
      <c r="D13" s="103"/>
      <c r="E13" s="14">
        <f t="shared" si="0"/>
        <v>0</v>
      </c>
      <c r="F13" s="14">
        <f t="shared" si="1"/>
      </c>
      <c r="G13" s="14">
        <f t="shared" si="2"/>
      </c>
      <c r="H13" s="14"/>
      <c r="I13" s="96"/>
      <c r="J13" s="97"/>
      <c r="K13" s="97"/>
      <c r="L13" s="97"/>
      <c r="M13" s="13"/>
      <c r="N13" s="13"/>
      <c r="P13" s="13"/>
      <c r="Q13" s="27" t="s">
        <v>51</v>
      </c>
      <c r="R13" s="80">
        <v>2010</v>
      </c>
      <c r="S13" s="36"/>
      <c r="T13" s="14">
        <f t="shared" si="3"/>
        <v>0</v>
      </c>
      <c r="U13" s="14">
        <f t="shared" si="4"/>
      </c>
      <c r="V13" s="14">
        <f t="shared" si="5"/>
      </c>
      <c r="W13" s="14">
        <v>1</v>
      </c>
      <c r="X13" s="96"/>
      <c r="Y13" s="97"/>
      <c r="Z13" s="13"/>
      <c r="AA13" s="31" t="s">
        <v>77</v>
      </c>
      <c r="AD13" s="13"/>
      <c r="AE13" s="13"/>
      <c r="AF13" s="13"/>
      <c r="AG13" s="13"/>
      <c r="AH13" s="30"/>
      <c r="AI13" s="30"/>
    </row>
    <row r="14" spans="1:35" ht="12.75">
      <c r="A14" s="90" t="s">
        <v>33</v>
      </c>
      <c r="B14" s="81">
        <v>1113</v>
      </c>
      <c r="C14" s="102"/>
      <c r="D14" s="103"/>
      <c r="E14" s="14">
        <f>IF(H14&lt;&gt;"",H14,3)*IF(C14="A",4,IF(C14="B",3,IF(C14="C",2,IF(C14="D",1,IF(AND(C14&gt;=0,C14&lt;=4,ISNUMBER(C14)),C14,0)))))</f>
        <v>0</v>
      </c>
      <c r="F14" s="14">
        <f>IF(OR(C14="A",C14="B",C14="C",C14="D",C14="F",AND(C14&gt;=0,C14&lt;=4,ISNUMBER(C14))),IF(H14&lt;&gt;"",H14,3),"")</f>
      </c>
      <c r="G14" s="14">
        <f>IF(OR(C14="A",C14="B",C14="C",C14="D",C14="P",AND(C14&gt;=0,C14&lt;=4,ISNUMBER(C14))),IF(H14&lt;&gt;"",H14,3),"")</f>
      </c>
      <c r="H14" s="14"/>
      <c r="I14" s="97"/>
      <c r="J14" s="97"/>
      <c r="K14" s="97"/>
      <c r="L14" s="97"/>
      <c r="M14" s="13"/>
      <c r="N14" s="13"/>
      <c r="P14" s="13"/>
      <c r="Q14" s="27" t="s">
        <v>51</v>
      </c>
      <c r="R14" s="81">
        <v>2613</v>
      </c>
      <c r="S14" s="36"/>
      <c r="T14" s="14">
        <f t="shared" si="3"/>
        <v>0</v>
      </c>
      <c r="U14" s="14">
        <f t="shared" si="4"/>
      </c>
      <c r="V14" s="14">
        <f t="shared" si="5"/>
      </c>
      <c r="W14" s="14"/>
      <c r="X14" s="96"/>
      <c r="Y14" s="97"/>
      <c r="Z14" s="41"/>
      <c r="AA14" s="31"/>
      <c r="AD14" s="13"/>
      <c r="AE14" s="13"/>
      <c r="AF14" s="13"/>
      <c r="AG14" s="13"/>
      <c r="AH14" s="30"/>
      <c r="AI14" s="30"/>
    </row>
    <row r="15" spans="1:35" ht="12.75">
      <c r="A15" s="91" t="s">
        <v>33</v>
      </c>
      <c r="B15" s="80">
        <v>1111</v>
      </c>
      <c r="C15" s="102"/>
      <c r="D15" s="103"/>
      <c r="E15" s="14">
        <f>IF(H15&lt;&gt;"",H15,3)*IF(C15="A",4,IF(C15="B",3,IF(C15="C",2,IF(C15="D",1,IF(AND(C15&gt;=0,C15&lt;=4,ISNUMBER(C15)),C15,0)))))</f>
        <v>0</v>
      </c>
      <c r="F15" s="14">
        <f>IF(OR(C15="A",C15="B",C15="C",C15="D",C15="F",AND(C15&gt;=0,C15&lt;=4,ISNUMBER(C15))),IF(H15&lt;&gt;"",H15,3),"")</f>
      </c>
      <c r="G15" s="14">
        <f>IF(OR(C15="A",C15="B",C15="C",C15="D",C15="P",AND(C15&gt;=0,C15&lt;=4,ISNUMBER(C15))),IF(H15&lt;&gt;"",H15,3),"")</f>
      </c>
      <c r="H15" s="15">
        <v>1</v>
      </c>
      <c r="I15" s="97"/>
      <c r="J15" s="97"/>
      <c r="K15" s="97"/>
      <c r="L15" s="97"/>
      <c r="M15" s="13"/>
      <c r="N15" s="13"/>
      <c r="P15" s="13"/>
      <c r="Q15" s="27" t="s">
        <v>51</v>
      </c>
      <c r="R15" s="80">
        <v>3084</v>
      </c>
      <c r="S15" s="36"/>
      <c r="T15" s="14">
        <f>IF(W15&lt;&gt;"",W15,3)*IF(S15="A",4,IF(S15="B",3,IF(S15="C",2,IF(S15="D",1,IF(AND(S15&gt;=0,S15&lt;=4,ISNUMBER(S15)),S15,0)))))</f>
        <v>0</v>
      </c>
      <c r="U15" s="14">
        <f>IF(OR(S15="A",S15="B",S15="C",S15="D",S15="F",AND(S15&gt;=0,S15&lt;=4,ISNUMBER(S15))),IF(W15&lt;&gt;"",W15,3),"")</f>
      </c>
      <c r="V15" s="14">
        <f>IF(OR(S15="A",S15="B",S15="C",S15="D",S15="P",AND(S15&gt;=0,S15&lt;=4,ISNUMBER(S15))),IF(W15&lt;&gt;"",W15,3),"")</f>
      </c>
      <c r="W15" s="14">
        <v>4</v>
      </c>
      <c r="X15" s="123"/>
      <c r="Y15" s="123"/>
      <c r="Z15" s="13"/>
      <c r="AA15" s="42"/>
      <c r="AB15" s="43"/>
      <c r="AC15" s="36"/>
      <c r="AD15" s="14">
        <f>IF(AG15&lt;&gt;"",AG15,3)*IF(AC15="A",4,IF(AC15="B",3,IF(AC15="C",2,IF(AC15="D",1,IF(AND(AC15&gt;=0,AC15&lt;=4,ISNUMBER(AC15)),AC15,0)))))</f>
        <v>0</v>
      </c>
      <c r="AE15" s="14">
        <f>IF(OR(AC15="A",AC15="B",AC15="C",AC15="D",AC15="F",AND(AC15&gt;=0,AC15&lt;=4,ISNUMBER(AC15))),IF(AG15&lt;&gt;"",AG15,3),"")</f>
      </c>
      <c r="AF15" s="14">
        <f>IF(OR(AC15="A",AC15="B",AC15="C",AC15="D",AC15="P",AND(AC15&gt;=0,AC15&lt;=4,ISNUMBER(AC15))),IF(AG15&lt;&gt;"",AG15,3),"")</f>
      </c>
      <c r="AG15" s="14"/>
      <c r="AH15" s="96"/>
      <c r="AI15" s="96"/>
    </row>
    <row r="16" spans="1:35" ht="12.75">
      <c r="A16" s="91" t="s">
        <v>51</v>
      </c>
      <c r="B16" s="80">
        <v>1013</v>
      </c>
      <c r="C16" s="106"/>
      <c r="D16" s="106"/>
      <c r="E16" s="14">
        <f>IF(H16&lt;&gt;"",H16,3)*IF(C16="A",4,IF(C16="B",3,IF(C16="C",2,IF(C16="D",1,IF(AND(C16&gt;=0,C16&lt;=4,ISNUMBER(C16)),C16,0)))))</f>
        <v>0</v>
      </c>
      <c r="F16" s="14">
        <f>IF(OR(C16="A",C16="B",C16="C",C16="D",C16="F",AND(C16&gt;=0,C16&lt;=4,ISNUMBER(C16))),IF(H16&lt;&gt;"",H16,3),"")</f>
      </c>
      <c r="G16" s="14">
        <f>IF(OR(C16="A",C16="B",C16="C",C16="D",C16="P",AND(C16&gt;=0,C16&lt;=4,ISNUMBER(C16))),IF(H16&lt;&gt;"",H16,3),"")</f>
      </c>
      <c r="H16" s="15"/>
      <c r="I16" s="122"/>
      <c r="J16" s="122"/>
      <c r="K16" s="122"/>
      <c r="L16" s="122"/>
      <c r="M16" s="13"/>
      <c r="N16" s="13"/>
      <c r="P16" s="41"/>
      <c r="Q16" s="27" t="s">
        <v>51</v>
      </c>
      <c r="R16" s="81">
        <v>3153</v>
      </c>
      <c r="S16" s="36"/>
      <c r="T16" s="14">
        <f>IF(W16&lt;&gt;"",W16,3)*IF(S16="A",4,IF(S16="B",3,IF(S16="C",2,IF(S16="D",1,IF(AND(S16&gt;=0,S16&lt;=4,ISNUMBER(S16)),S16,0)))))</f>
        <v>0</v>
      </c>
      <c r="U16" s="14">
        <f>IF(OR(S16="A",S16="B",S16="C",S16="D",S16="F",AND(S16&gt;=0,S16&lt;=4,ISNUMBER(S16))),IF(W16&lt;&gt;"",W16,3),"")</f>
      </c>
      <c r="V16" s="14">
        <f>IF(OR(S16="A",S16="B",S16="C",S16="D",S16="P",AND(S16&gt;=0,S16&lt;=4,ISNUMBER(S16))),IF(W16&lt;&gt;"",W16,3),"")</f>
      </c>
      <c r="W16" s="14"/>
      <c r="X16" s="96"/>
      <c r="Y16" s="97"/>
      <c r="Z16" s="13"/>
      <c r="AA16" s="42"/>
      <c r="AB16" s="43"/>
      <c r="AC16" s="36"/>
      <c r="AD16" s="14">
        <f>IF(AG16&lt;&gt;"",AG16,3)*IF(AC16="A",4,IF(AC16="B",3,IF(AC16="C",2,IF(AC16="D",1,IF(AND(AC16&gt;=0,AC16&lt;=4,ISNUMBER(AC16)),AC16,0)))))</f>
        <v>0</v>
      </c>
      <c r="AE16" s="14">
        <f>IF(OR(AC16="A",AC16="B",AC16="C",AC16="D",AC16="F",AND(AC16&gt;=0,AC16&lt;=4,ISNUMBER(AC16))),IF(AG16&lt;&gt;"",AG16,3),"")</f>
      </c>
      <c r="AF16" s="14">
        <f>IF(OR(AC16="A",AC16="B",AC16="C",AC16="D",AC16="P",AND(AC16&gt;=0,AC16&lt;=4,ISNUMBER(AC16))),IF(AG16&lt;&gt;"",AG16,3),"")</f>
      </c>
      <c r="AG16" s="14"/>
      <c r="AH16" s="96"/>
      <c r="AI16" s="96"/>
    </row>
    <row r="17" spans="1:35" ht="12.75">
      <c r="A17" s="89" t="s">
        <v>30</v>
      </c>
      <c r="B17" s="80">
        <v>1113</v>
      </c>
      <c r="C17" s="102"/>
      <c r="D17" s="103"/>
      <c r="E17" s="14">
        <f>IF(H17&lt;&gt;"",H17,3)*IF(C17="A",4,IF(C17="B",3,IF(C17="C",2,IF(C17="D",1,IF(AND(C17&gt;=0,C17&lt;=4,ISNUMBER(C17)),C17,0)))))</f>
        <v>0</v>
      </c>
      <c r="F17" s="14">
        <f>IF(OR(C17="A",C17="B",C17="C",C17="D",C17="F",AND(C17&gt;=0,C17&lt;=4,ISNUMBER(C17))),IF(H17&lt;&gt;"",H17,3),"")</f>
      </c>
      <c r="G17" s="14">
        <f>IF(OR(C17="A",C17="B",C17="C",C17="D",C17="P",AND(C17&gt;=0,C17&lt;=4,ISNUMBER(C17))),IF(H17&lt;&gt;"",H17,3),"")</f>
      </c>
      <c r="H17" s="14"/>
      <c r="I17" s="97"/>
      <c r="J17" s="97"/>
      <c r="K17" s="97"/>
      <c r="L17" s="97"/>
      <c r="M17" s="13"/>
      <c r="N17" s="13"/>
      <c r="P17" s="13"/>
      <c r="Q17" s="27" t="s">
        <v>51</v>
      </c>
      <c r="R17" s="80">
        <v>3513</v>
      </c>
      <c r="S17" s="36"/>
      <c r="T17" s="14">
        <f>IF(W17&lt;&gt;"",W17,3)*IF(S17="A",4,IF(S17="B",3,IF(S17="C",2,IF(S17="D",1,IF(AND(S17&gt;=0,S17&lt;=4,ISNUMBER(S17)),S17,0)))))</f>
        <v>0</v>
      </c>
      <c r="U17" s="14">
        <f>IF(OR(S17="A",S17="B",S17="C",S17="D",S17="F",AND(S17&gt;=0,S17&lt;=4,ISNUMBER(S17))),IF(W17&lt;&gt;"",W17,3),"")</f>
      </c>
      <c r="V17" s="14">
        <f>IF(OR(S17="A",S17="B",S17="C",S17="D",S17="P",AND(S17&gt;=0,S17&lt;=4,ISNUMBER(S17))),IF(W17&lt;&gt;"",W17,3),"")</f>
      </c>
      <c r="W17" s="14"/>
      <c r="X17" s="96"/>
      <c r="Y17" s="97"/>
      <c r="Z17" s="13"/>
      <c r="AA17" s="42"/>
      <c r="AB17" s="43"/>
      <c r="AC17" s="36"/>
      <c r="AD17" s="14">
        <f>IF(AG17&lt;&gt;"",AG17,3)*IF(AC17="A",4,IF(AC17="B",3,IF(AC17="C",2,IF(AC17="D",1,IF(AND(AC17&gt;=0,AC17&lt;=4,ISNUMBER(AC17)),AC17,0)))))</f>
        <v>0</v>
      </c>
      <c r="AE17" s="14">
        <f>IF(OR(AC17="A",AC17="B",AC17="C",AC17="D",AC17="F",AND(AC17&gt;=0,AC17&lt;=4,ISNUMBER(AC17))),IF(AG17&lt;&gt;"",AG17,3),"")</f>
      </c>
      <c r="AF17" s="14">
        <f>IF(OR(AC17="A",AC17="B",AC17="C",AC17="D",AC17="P",AND(AC17&gt;=0,AC17&lt;=4,ISNUMBER(AC17))),IF(AG17&lt;&gt;"",AG17,3),"")</f>
      </c>
      <c r="AG17" s="14"/>
      <c r="AH17" s="96"/>
      <c r="AI17" s="96"/>
    </row>
    <row r="18" spans="1:35" ht="12.75">
      <c r="A18" s="92" t="s">
        <v>62</v>
      </c>
      <c r="B18" s="81"/>
      <c r="C18" s="102"/>
      <c r="D18" s="103"/>
      <c r="E18" s="14">
        <f>IF(H18&lt;&gt;"",H18,3)*IF(C18="A",4,IF(C18="B",3,IF(C18="C",2,IF(C18="D",1,IF(AND(C18&gt;=0,C18&lt;=4,ISNUMBER(C18)),C18,0)))))</f>
        <v>0</v>
      </c>
      <c r="F18" s="14">
        <f>IF(OR(C18="A",C18="B",C18="C",C18="D",C18="F",AND(C18&gt;=0,C18&lt;=4,ISNUMBER(C18))),IF(H18&lt;&gt;"",H18,3),"")</f>
      </c>
      <c r="G18" s="14">
        <f>IF(OR(C18="A",C18="B",C18="C",C18="D",C18="P",AND(C18&gt;=0,C18&lt;=4,ISNUMBER(C18))),IF(H18&lt;&gt;"",H18,3),"")</f>
      </c>
      <c r="H18" s="15"/>
      <c r="I18" s="96"/>
      <c r="J18" s="97"/>
      <c r="K18" s="97"/>
      <c r="L18" s="97"/>
      <c r="M18" s="13"/>
      <c r="N18" s="13"/>
      <c r="P18" s="13"/>
      <c r="Q18" s="27" t="s">
        <v>54</v>
      </c>
      <c r="R18" s="80">
        <v>3343</v>
      </c>
      <c r="S18" s="36"/>
      <c r="T18" s="14">
        <f>IF(W18&lt;&gt;"",W18,3)*IF(S18="A",4,IF(S18="B",3,IF(S18="C",2,IF(S18="D",1,IF(AND(S18&gt;=0,S18&lt;=4,ISNUMBER(S18)),S18,0)))))</f>
        <v>0</v>
      </c>
      <c r="U18" s="14">
        <f>IF(OR(S18="A",S18="B",S18="C",S18="D",S18="F",AND(S18&gt;=0,S18&lt;=4,ISNUMBER(S18))),IF(W18&lt;&gt;"",W18,3),"")</f>
      </c>
      <c r="V18" s="14">
        <f>IF(OR(S18="A",S18="B",S18="C",S18="D",S18="P",AND(S18&gt;=0,S18&lt;=4,ISNUMBER(S18))),IF(W18&lt;&gt;"",W18,3),"")</f>
      </c>
      <c r="W18" s="14"/>
      <c r="X18" s="96"/>
      <c r="Y18" s="97"/>
      <c r="Z18" s="13"/>
      <c r="AA18" s="42"/>
      <c r="AB18" s="43"/>
      <c r="AC18" s="36"/>
      <c r="AD18" s="14">
        <f>IF(AG18&lt;&gt;"",AG18,3)*IF(AC18="A",4,IF(AC18="B",3,IF(AC18="C",2,IF(AC18="D",1,IF(AND(AC18&gt;=0,AC18&lt;=4,ISNUMBER(AC18)),AC18,0)))))</f>
        <v>0</v>
      </c>
      <c r="AE18" s="14">
        <f>IF(OR(AC18="A",AC18="B",AC18="C",AC18="D",AC18="F",AND(AC18&gt;=0,AC18&lt;=4,ISNUMBER(AC18))),IF(AG18&lt;&gt;"",AG18,3),"")</f>
      </c>
      <c r="AF18" s="14">
        <f>IF(OR(AC18="A",AC18="B",AC18="C",AC18="D",AC18="P",AND(AC18&gt;=0,AC18&lt;=4,ISNUMBER(AC18))),IF(AG18&lt;&gt;"",AG18,3),"")</f>
      </c>
      <c r="AG18" s="14"/>
      <c r="AH18" s="96"/>
      <c r="AI18" s="96"/>
    </row>
    <row r="19" spans="1:35" ht="12.75">
      <c r="A19" s="92" t="s">
        <v>62</v>
      </c>
      <c r="B19" s="81"/>
      <c r="C19" s="102"/>
      <c r="D19" s="103"/>
      <c r="E19" s="14">
        <f>IF(H19&lt;&gt;"",H19,3)*IF(C19="A",4,IF(C19="B",3,IF(C19="C",2,IF(C19="D",1,IF(AND(C19&gt;=0,C19&lt;=4,ISNUMBER(C19)),C19,0)))))</f>
        <v>0</v>
      </c>
      <c r="F19" s="14">
        <f>IF(OR(C19="A",C19="B",C19="C",C19="D",C19="F",AND(C19&gt;=0,C19&lt;=4,ISNUMBER(C19))),IF(H19&lt;&gt;"",H19,3),"")</f>
      </c>
      <c r="G19" s="14">
        <f>IF(OR(C19="A",C19="B",C19="C",C19="D",C19="P",AND(C19&gt;=0,C19&lt;=4,ISNUMBER(C19))),IF(H19&lt;&gt;"",H19,3),"")</f>
      </c>
      <c r="H19" s="15"/>
      <c r="I19" s="96"/>
      <c r="J19" s="97"/>
      <c r="K19" s="97"/>
      <c r="L19" s="97"/>
      <c r="M19" s="13"/>
      <c r="N19" s="13"/>
      <c r="P19" s="13"/>
      <c r="Q19" s="27"/>
      <c r="R19" s="46"/>
      <c r="S19" s="74"/>
      <c r="T19" s="14"/>
      <c r="U19" s="14"/>
      <c r="V19" s="14"/>
      <c r="W19" s="14"/>
      <c r="X19" s="75"/>
      <c r="Y19" s="83"/>
      <c r="Z19" s="13"/>
      <c r="AA19" s="42"/>
      <c r="AB19" s="61"/>
      <c r="AC19" s="74"/>
      <c r="AD19" s="14"/>
      <c r="AE19" s="14"/>
      <c r="AF19" s="14"/>
      <c r="AG19" s="14"/>
      <c r="AH19" s="125"/>
      <c r="AI19" s="125"/>
    </row>
    <row r="20" spans="1:35" ht="12.75">
      <c r="A20" s="92" t="s">
        <v>62</v>
      </c>
      <c r="B20" s="81"/>
      <c r="C20" s="102"/>
      <c r="D20" s="103"/>
      <c r="E20" s="14">
        <f t="shared" si="0"/>
        <v>0</v>
      </c>
      <c r="F20" s="14">
        <f t="shared" si="1"/>
      </c>
      <c r="G20" s="14">
        <f t="shared" si="2"/>
      </c>
      <c r="H20" s="15"/>
      <c r="I20" s="97"/>
      <c r="J20" s="97"/>
      <c r="K20" s="97"/>
      <c r="L20" s="97"/>
      <c r="M20" s="13"/>
      <c r="N20" s="13"/>
      <c r="P20" s="13"/>
      <c r="Q20" s="127"/>
      <c r="R20" s="127"/>
      <c r="S20" s="127"/>
      <c r="T20" s="127"/>
      <c r="U20" s="127"/>
      <c r="V20" s="127"/>
      <c r="W20" s="127"/>
      <c r="X20" s="27" t="s">
        <v>36</v>
      </c>
      <c r="Y20" s="13"/>
      <c r="Z20" s="13"/>
      <c r="AA20" s="27" t="s">
        <v>76</v>
      </c>
      <c r="AB20" s="49"/>
      <c r="AC20" s="47"/>
      <c r="AH20" s="49"/>
      <c r="AI20" s="49"/>
    </row>
    <row r="21" spans="1:35" ht="12.75">
      <c r="A21" s="93" t="s">
        <v>58</v>
      </c>
      <c r="B21" s="79"/>
      <c r="C21" s="102"/>
      <c r="D21" s="103"/>
      <c r="E21" s="14">
        <f t="shared" si="0"/>
        <v>0</v>
      </c>
      <c r="F21" s="14">
        <f t="shared" si="1"/>
      </c>
      <c r="G21" s="14">
        <f t="shared" si="2"/>
      </c>
      <c r="H21" s="15"/>
      <c r="I21" s="97"/>
      <c r="J21" s="97"/>
      <c r="K21" s="97"/>
      <c r="L21" s="97"/>
      <c r="M21" s="13"/>
      <c r="N21" s="13"/>
      <c r="P21" s="13"/>
      <c r="Q21" s="44" t="s">
        <v>37</v>
      </c>
      <c r="R21" s="13"/>
      <c r="S21" s="13"/>
      <c r="T21" s="13"/>
      <c r="U21" s="13"/>
      <c r="V21" s="45"/>
      <c r="W21" s="13"/>
      <c r="X21" s="13"/>
      <c r="Y21" s="63"/>
      <c r="Z21" s="13"/>
      <c r="AA21" s="27"/>
      <c r="AB21" s="49"/>
      <c r="AC21" s="47"/>
      <c r="AH21" s="49"/>
      <c r="AI21" s="49"/>
    </row>
    <row r="22" spans="1:35" ht="13.5" thickBot="1">
      <c r="A22" s="94" t="s">
        <v>35</v>
      </c>
      <c r="B22" s="79"/>
      <c r="C22" s="102"/>
      <c r="D22" s="103"/>
      <c r="E22" s="14">
        <f t="shared" si="0"/>
        <v>0</v>
      </c>
      <c r="F22" s="14">
        <f t="shared" si="1"/>
      </c>
      <c r="G22" s="14">
        <f t="shared" si="2"/>
      </c>
      <c r="H22" s="15"/>
      <c r="I22" s="97"/>
      <c r="J22" s="97"/>
      <c r="K22" s="97"/>
      <c r="L22" s="97"/>
      <c r="M22" s="13"/>
      <c r="N22" s="13"/>
      <c r="P22" s="13"/>
      <c r="Q22" s="124">
        <f>SUM(G7:G22,V7:V18,AF7:AF11,AF15:AF18,AF22:AF28,G28:G44,O28:O44)</f>
        <v>0</v>
      </c>
      <c r="R22" s="124"/>
      <c r="S22" s="13" t="s">
        <v>38</v>
      </c>
      <c r="Z22" s="13"/>
      <c r="AA22" s="39" t="s">
        <v>51</v>
      </c>
      <c r="AB22" s="43"/>
      <c r="AC22" s="36"/>
      <c r="AD22" s="14">
        <f>IF(AG22&lt;&gt;"",AG22,3)*IF(AC22="A",4,IF(AC22="B",3,IF(AC22="C",2,IF(AC22="D",1,IF(AND(AC22&gt;=0,AC22&lt;=4,ISNUMBER(AC22)),AC22,0)))))</f>
        <v>0</v>
      </c>
      <c r="AE22" s="14">
        <f>IF(OR(AC22="A",AC22="B",AC22="C",AC22="D",AC22="F",AND(AC22&gt;=0,AC22&lt;=4,ISNUMBER(AC22))),IF(AG22&lt;&gt;"",AG22,3),"")</f>
      </c>
      <c r="AF22" s="14">
        <f>IF(OR(AC22="A",AC22="B",AC22="C",AC22="D",AC22="P",AND(AC22&gt;=0,AC22&lt;=4,ISNUMBER(AC22))),IF(AG22&lt;&gt;"",AG22,3),"")</f>
      </c>
      <c r="AG22" s="14"/>
      <c r="AH22" s="96"/>
      <c r="AI22" s="96"/>
    </row>
    <row r="23" spans="1:35" ht="15" thickBot="1" thickTop="1">
      <c r="A23" s="93"/>
      <c r="B23" s="38"/>
      <c r="C23" s="117"/>
      <c r="D23" s="118"/>
      <c r="E23" s="14"/>
      <c r="F23" s="14"/>
      <c r="G23" s="14"/>
      <c r="H23" s="15"/>
      <c r="I23" s="119"/>
      <c r="J23" s="119"/>
      <c r="K23" s="119"/>
      <c r="L23" s="119"/>
      <c r="M23" s="13"/>
      <c r="N23" s="13"/>
      <c r="P23" s="13"/>
      <c r="Q23" s="126" t="str">
        <f>IF(SUM(F7:F22,U7:U18,AE7:AE11,AE15:AE18,AE22:AE28,F28:F44,N28:N44)=0,"N/A",ROUNDDOWN(SUM(E7:E22,T7:T18,AD7:AD11,AD15:AD18,AD22:AD28,E28:E44,M28:M44)/SUM(F7:F22,U7:U18,AE7:AE11,AE22:AE28,AE15:AE18,F28:F44,N28:N44),2))</f>
        <v>N/A</v>
      </c>
      <c r="R23" s="126"/>
      <c r="S23" s="13" t="s">
        <v>39</v>
      </c>
      <c r="T23" s="13"/>
      <c r="U23" s="13"/>
      <c r="V23" s="13"/>
      <c r="W23" s="13"/>
      <c r="X23" s="13"/>
      <c r="Y23" s="13"/>
      <c r="Z23" s="13"/>
      <c r="AA23" s="39" t="s">
        <v>51</v>
      </c>
      <c r="AB23" s="43"/>
      <c r="AC23" s="36"/>
      <c r="AD23" s="14">
        <f>IF(AG23&lt;&gt;"",AG23,3)*IF(AC23="A",4,IF(AC23="B",3,IF(AC23="C",2,IF(AC23="D",1,IF(AND(AC23&gt;=0,AC23&lt;=4,ISNUMBER(AC23)),AC23,0)))))</f>
        <v>0</v>
      </c>
      <c r="AE23" s="14">
        <f>IF(OR(AC23="A",AC23="B",AC23="C",AC23="D",AC23="F",AND(AC23&gt;=0,AC23&lt;=4,ISNUMBER(AC23))),IF(AG23&lt;&gt;"",AG23,3),"")</f>
      </c>
      <c r="AF23" s="14">
        <f>IF(OR(AC23="A",AC23="B",AC23="C",AC23="D",AC23="P",AND(AC23&gt;=0,AC23&lt;=4,ISNUMBER(AC23))),IF(AG23&lt;&gt;"",AG23,3),"")</f>
      </c>
      <c r="AG23" s="14"/>
      <c r="AH23" s="96"/>
      <c r="AI23" s="96"/>
    </row>
    <row r="24" spans="1:35" ht="15" thickBot="1" thickTop="1">
      <c r="A24" s="93"/>
      <c r="B24" s="38"/>
      <c r="C24" s="74"/>
      <c r="D24" s="95"/>
      <c r="E24" s="14"/>
      <c r="F24" s="14"/>
      <c r="G24" s="14"/>
      <c r="H24" s="15"/>
      <c r="I24" s="83"/>
      <c r="J24" s="83"/>
      <c r="K24" s="83"/>
      <c r="L24" s="83"/>
      <c r="M24" s="13"/>
      <c r="N24" s="13"/>
      <c r="P24" s="13"/>
      <c r="Q24" s="115">
        <f>SUMIF(B7:B22,"&gt;2999",G7:G22)+SUMIF(B28:B44,"&gt;2999",G28:G44)+SUMIF(J28:J44,"&gt;2999",O28:O44)+SUMIF(R7:R18,"&gt;2999",V7:V18)+SUMIF(AB7:AB11,"&gt;2999",AF7:AF11)+SUMIF(AB15:AB18,"&gt;2999",AF15:AF18)+SUMIF(AB22:AB28,"&gt;2999",AF22:AF28)</f>
        <v>0</v>
      </c>
      <c r="R24" s="115"/>
      <c r="S24" s="31" t="s">
        <v>80</v>
      </c>
      <c r="T24" s="13"/>
      <c r="U24" s="13"/>
      <c r="V24" s="13"/>
      <c r="W24" s="13"/>
      <c r="X24" s="13"/>
      <c r="Y24" s="13"/>
      <c r="Z24" s="13"/>
      <c r="AA24" s="39" t="s">
        <v>51</v>
      </c>
      <c r="AB24" s="43"/>
      <c r="AC24" s="37"/>
      <c r="AD24" s="14">
        <f>IF(AG24&lt;&gt;"",AG24,3)*IF(AC24="A",4,IF(AC24="B",3,IF(AC24="C",2,IF(AC24="D",1,IF(AND(AC24&gt;=0,AC24&lt;=4,ISNUMBER(AC24)),AC24,0)))))</f>
        <v>0</v>
      </c>
      <c r="AE24" s="14">
        <f>IF(OR(AC24="A",AC24="B",AC24="C",AC24="D",AC24="F",AND(AC24&gt;=0,AC24&lt;=4,ISNUMBER(AC24))),IF(AG24&lt;&gt;"",AG24,3),"")</f>
      </c>
      <c r="AF24" s="14">
        <f>IF(OR(AC24="A",AC24="B",AC24="C",AC24="D",AC24="P",AND(AC24&gt;=0,AC24&lt;=4,ISNUMBER(AC24))),IF(AG24&lt;&gt;"",AG24,3),"")</f>
      </c>
      <c r="AG24" s="14"/>
      <c r="AH24" s="96"/>
      <c r="AI24" s="96"/>
    </row>
    <row r="25" spans="1:35" ht="13.5" thickBot="1">
      <c r="A25" s="120" t="s">
        <v>83</v>
      </c>
      <c r="B25" s="121"/>
      <c r="C25" s="121"/>
      <c r="D25" s="121"/>
      <c r="E25" s="121"/>
      <c r="F25" s="121"/>
      <c r="G25" s="121"/>
      <c r="H25" s="121"/>
      <c r="I25" s="121"/>
      <c r="J25" s="121"/>
      <c r="K25" s="121"/>
      <c r="L25" s="121"/>
      <c r="M25" s="13"/>
      <c r="N25" s="13"/>
      <c r="P25" s="13"/>
      <c r="Q25" s="108">
        <f>SUMIF(B7:B22,"&gt;2999",F7:F22)+SUMIF(B28:B44,"&gt;2999",F28:F44)+SUMIF(J28:J44,"&gt;2999",N28:N44)+SUMIF(R7:R18,"&gt;2999",U7:U18)+SUMIF(AB7:AB11,"&gt;2999",AE7:AE11)+SUMIF(AB15:AB18,"&gt;2999",AE15:AE18)+SUMIF(AB22:AB28,"&gt;2999",AE22:AE28)</f>
        <v>0</v>
      </c>
      <c r="R25" s="108"/>
      <c r="S25" s="31" t="s">
        <v>67</v>
      </c>
      <c r="T25" s="13"/>
      <c r="U25" s="13"/>
      <c r="V25" s="13"/>
      <c r="W25" s="13"/>
      <c r="X25" s="13"/>
      <c r="Y25" s="13"/>
      <c r="Z25" s="13"/>
      <c r="AA25" s="39" t="s">
        <v>51</v>
      </c>
      <c r="AB25" s="43"/>
      <c r="AC25" s="37"/>
      <c r="AD25" s="14">
        <f>IF(AG25&lt;&gt;"",AG25,3)*IF(AC25="A",4,IF(AC25="B",3,IF(AC25="C",2,IF(AC25="D",1,IF(AND(AC25&gt;=0,AC25&lt;=4,ISNUMBER(AC25)),AC25,0)))))</f>
        <v>0</v>
      </c>
      <c r="AE25" s="14">
        <f>IF(OR(AC25="A",AC25="B",AC25="C",AC25="D",AC25="F",AND(AC25&gt;=0,AC25&lt;=4,ISNUMBER(AC25))),IF(AG25&lt;&gt;"",AG25,3),"")</f>
      </c>
      <c r="AF25" s="14">
        <f>IF(OR(AC25="A",AC25="B",AC25="C",AC25="D",AC25="P",AND(AC25&gt;=0,AC25&lt;=4,ISNUMBER(AC25))),IF(AG25&lt;&gt;"",AG25,3),"")</f>
      </c>
      <c r="AG25" s="14"/>
      <c r="AH25" s="96"/>
      <c r="AI25" s="96"/>
    </row>
    <row r="26" spans="1:35" ht="15" thickBot="1" thickTop="1">
      <c r="A26" s="29" t="s">
        <v>41</v>
      </c>
      <c r="B26" s="50"/>
      <c r="C26" s="13"/>
      <c r="D26" s="13"/>
      <c r="I26" s="78" t="s">
        <v>72</v>
      </c>
      <c r="J26" s="51"/>
      <c r="K26" s="51"/>
      <c r="L26" s="51"/>
      <c r="M26" s="13"/>
      <c r="N26" s="13"/>
      <c r="P26" s="13"/>
      <c r="Q26" s="109">
        <f>SUMIF(B7:B22,"&gt;2999",E7:E22)+SUMIF(B28:B44,"&gt;2999",E28:E44)+SUMIF(J28:J44,"&gt;2999",M28:M44)+SUMIF(R7:R18,"&gt;2999",T7:T18)+SUMIF(AB7:AB11,"&gt;2999",AD7:AD11)+SUMIF(AB22:AB28,"&gt;2999",AD22:AD28)+SUMIF(AB15:AB18,"&gt;2999",AD15:AD18)</f>
        <v>0</v>
      </c>
      <c r="R26" s="109"/>
      <c r="S26" s="27" t="s">
        <v>40</v>
      </c>
      <c r="T26" s="13"/>
      <c r="U26" s="13"/>
      <c r="V26" s="13"/>
      <c r="W26" s="13"/>
      <c r="X26" s="13"/>
      <c r="Y26" s="13"/>
      <c r="AA26" s="39" t="s">
        <v>51</v>
      </c>
      <c r="AB26" s="43"/>
      <c r="AC26" s="37"/>
      <c r="AD26" s="14">
        <f>IF(AG26&lt;&gt;"",AG26,3)*IF(AC26="A",4,IF(AC26="B",3,IF(AC26="C",2,IF(AC26="D",1,IF(AND(AC26&gt;=0,AC26&lt;=4,ISNUMBER(AC26)),AC26,0)))))</f>
        <v>0</v>
      </c>
      <c r="AE26" s="14">
        <f>IF(OR(AC26="A",AC26="B",AC26="C",AC26="D",AC26="F",AND(AC26&gt;=0,AC26&lt;=4,ISNUMBER(AC26))),IF(AG26&lt;&gt;"",AG26,3),"")</f>
      </c>
      <c r="AF26" s="14">
        <f>IF(OR(AC26="A",AC26="B",AC26="C",AC26="D",AC26="P",AND(AC26&gt;=0,AC26&lt;=4,ISNUMBER(AC26))),IF(AG26&lt;&gt;"",AG26,3),"")</f>
      </c>
      <c r="AG26" s="14"/>
      <c r="AH26" s="96"/>
      <c r="AI26" s="96"/>
    </row>
    <row r="27" spans="1:35" ht="13.5" thickBot="1">
      <c r="A27" s="87" t="s">
        <v>20</v>
      </c>
      <c r="B27" s="13"/>
      <c r="C27" s="13" t="s">
        <v>42</v>
      </c>
      <c r="D27" s="23" t="s">
        <v>43</v>
      </c>
      <c r="E27" s="35" t="s">
        <v>22</v>
      </c>
      <c r="F27" s="35" t="s">
        <v>23</v>
      </c>
      <c r="G27" s="35" t="s">
        <v>24</v>
      </c>
      <c r="I27" s="13" t="s">
        <v>20</v>
      </c>
      <c r="J27" s="13"/>
      <c r="K27" s="13" t="s">
        <v>42</v>
      </c>
      <c r="L27" s="52" t="s">
        <v>43</v>
      </c>
      <c r="M27" s="35" t="s">
        <v>22</v>
      </c>
      <c r="N27" s="35" t="s">
        <v>23</v>
      </c>
      <c r="O27" s="35" t="s">
        <v>24</v>
      </c>
      <c r="P27" s="13"/>
      <c r="Q27" s="105" t="str">
        <f>IF(SUM(Q26)=0,"N/A",Q26/Q25)</f>
        <v>N/A</v>
      </c>
      <c r="R27" s="105"/>
      <c r="S27" s="27" t="s">
        <v>79</v>
      </c>
      <c r="T27" s="13"/>
      <c r="U27" s="13"/>
      <c r="V27" s="13"/>
      <c r="W27" s="13"/>
      <c r="X27" s="13"/>
      <c r="Y27" s="13"/>
      <c r="Z27" s="13"/>
      <c r="AA27" s="42"/>
      <c r="AB27" s="43"/>
      <c r="AC27" s="37"/>
      <c r="AD27" s="14">
        <f>IF(AG27&lt;&gt;"",AG27,3)*IF(AC27="A",4,IF(AC27="B",3,IF(AC27="C",2,IF(AC27="D",1,IF(AND(AC27&gt;=0,AC27&lt;=4,ISNUMBER(AC27)),AC27,0)))))</f>
        <v>0</v>
      </c>
      <c r="AE27" s="14">
        <f>IF(OR(AC27="A",AC27="B",AC27="C",AC27="D",AC27="F",AND(AC27&gt;=0,AC27&lt;=4,ISNUMBER(AC27))),IF(AG27&lt;&gt;"",AG27,3),"")</f>
      </c>
      <c r="AF27" s="14">
        <f>IF(OR(AC27="A",AC27="B",AC27="C",AC27="D",AC27="P",AND(AC27&gt;=0,AC27&lt;=4,ISNUMBER(AC27))),IF(AG27&lt;&gt;"",AG27,3),"")</f>
      </c>
      <c r="AG27" s="14"/>
      <c r="AH27" s="96"/>
      <c r="AI27" s="96"/>
    </row>
    <row r="28" spans="1:35" ht="15" thickBot="1" thickTop="1">
      <c r="A28" s="53"/>
      <c r="B28" s="82"/>
      <c r="C28" s="54"/>
      <c r="D28" s="55"/>
      <c r="E28" s="56">
        <f aca="true" t="shared" si="6" ref="E28:E43">D28*IF(OR(C28="A",C28="RA"),4,IF(OR(C28="B",C28="RB"),3,IF(OR(C28="C",C28="RC"),2,IF(OR(C28="D",C28="RD"),1,IF(AND(C28&gt;=0,C28&lt;=4,ISNUMBER(C28)),C28,0)))))</f>
        <v>0</v>
      </c>
      <c r="F28" s="57">
        <f aca="true" t="shared" si="7" ref="F28:F43">IF(OR(C28="",D28=""),"",IF(OR(C28="A",C28="B",C28="C",C28="D",C28="F",C28="RA",C28="RB",C28="RC",C28="RD",C28="RF",AND(C28&gt;=0,C28&lt;=4,ISNUMBER(C28))),D28,""))</f>
      </c>
      <c r="G28" s="58">
        <f aca="true" t="shared" si="8" ref="G28:G43">IF(OR(C28="",D28=""),"",IF(OR(C28="A",C28="B",C28="C",C28="D",C28="P",AND(C28&gt;=0,C28&lt;=4,ISNUMBER(C28))),D28,""))</f>
      </c>
      <c r="H28" s="76"/>
      <c r="I28" s="59"/>
      <c r="J28" s="53"/>
      <c r="K28" s="54"/>
      <c r="L28" s="55"/>
      <c r="M28" s="13">
        <f aca="true" t="shared" si="9" ref="M28:M44">L28*IF(OR(K28="A",K28="RA"),4,IF(OR(K28="B",K28="RB"),3,IF(OR(K28="C",K28="RC"),2,IF(OR(K28="D",K28="RD"),1,IF(AND(K28&gt;=0,K28=4,ISNUMBER(K28)),K28,0)))))</f>
        <v>0</v>
      </c>
      <c r="N28" s="13">
        <f aca="true" t="shared" si="10" ref="N28:N44">IF(OR(K28="",L28=""),"",IF(OR(K28="A",K28="B",K28="C",K28="D",K28="F",K28="RA",K28="RB",K28="RC",K28="RD",K28="RF",AND(K28&gt;=0,K28&lt;=4,ISNUMBER(K28))),L28,""))</f>
      </c>
      <c r="O28" s="13">
        <f aca="true" t="shared" si="11" ref="O28:O44">IF(OR(K28="",L28=""),"",IF(OR(K28="A",K28="B",K28="C",K28="D",K28="P",AND(K28&gt;=0,K28&lt;=4,ISNUMBER(K28))),L28,""))</f>
      </c>
      <c r="P28" s="51"/>
      <c r="Q28" s="115">
        <f>SUM(AE7:AE11,AE15:AE18,AE22:AE28)</f>
        <v>0</v>
      </c>
      <c r="R28" s="115"/>
      <c r="S28" s="31" t="s">
        <v>59</v>
      </c>
      <c r="T28" s="13"/>
      <c r="U28" s="13"/>
      <c r="V28" s="13"/>
      <c r="W28" s="13"/>
      <c r="X28" s="13"/>
      <c r="Y28" s="13"/>
      <c r="AA28" s="42"/>
      <c r="AB28" s="43"/>
      <c r="AC28" s="36"/>
      <c r="AD28" s="14">
        <f>IF(AG28&lt;&gt;"",AG28,3)*IF(AC28="A",4,IF(AC28="B",3,IF(AC28="C",2,IF(AC28="D",1,IF(AND(AC28&gt;=0,AC28&lt;=4,ISNUMBER(AC28)),AC28,0)))))</f>
        <v>0</v>
      </c>
      <c r="AE28" s="14">
        <f>IF(OR(AC28="A",AC28="B",AC28="C",AC28="D",AC28="F",AND(AC28&gt;=0,AC28&lt;=4,ISNUMBER(AC28))),IF(AG28&lt;&gt;"",AG28,3),"")</f>
      </c>
      <c r="AF28" s="14">
        <f>IF(OR(AC28="A",AC28="B",AC28="C",AC28="D",AC28="P",AND(AC28&gt;=0,AC28&lt;=4,ISNUMBER(AC28))),IF(AG28&lt;&gt;"",AG28,3),"")</f>
      </c>
      <c r="AG28" s="14"/>
      <c r="AH28" s="96"/>
      <c r="AI28" s="96"/>
    </row>
    <row r="29" spans="1:36" ht="15" customHeight="1" thickBot="1">
      <c r="A29" s="53"/>
      <c r="B29" s="53"/>
      <c r="C29" s="54"/>
      <c r="D29" s="55"/>
      <c r="E29" s="56">
        <f t="shared" si="6"/>
        <v>0</v>
      </c>
      <c r="F29" s="57">
        <f t="shared" si="7"/>
      </c>
      <c r="G29" s="58">
        <f t="shared" si="8"/>
      </c>
      <c r="H29" s="77"/>
      <c r="I29" s="59"/>
      <c r="J29" s="53"/>
      <c r="K29" s="54"/>
      <c r="L29" s="55"/>
      <c r="M29" s="13">
        <f t="shared" si="9"/>
        <v>0</v>
      </c>
      <c r="N29" s="13">
        <f t="shared" si="10"/>
      </c>
      <c r="O29" s="13">
        <f t="shared" si="11"/>
      </c>
      <c r="P29" s="13"/>
      <c r="Q29" s="109">
        <f>SUM(AD7:AD11,AD15:AD18,AD22:AD28)</f>
        <v>0</v>
      </c>
      <c r="R29" s="109"/>
      <c r="S29" s="31" t="s">
        <v>60</v>
      </c>
      <c r="T29" s="13"/>
      <c r="U29" s="13"/>
      <c r="V29" s="13"/>
      <c r="W29" s="13"/>
      <c r="X29" s="13"/>
      <c r="Y29" s="13"/>
      <c r="Z29" s="13"/>
      <c r="AA29" s="22"/>
      <c r="AB29" s="49"/>
      <c r="AC29" s="47"/>
      <c r="AH29" s="49"/>
      <c r="AI29" s="49"/>
      <c r="AJ29" s="60"/>
    </row>
    <row r="30" spans="1:35" ht="13.5" thickBot="1">
      <c r="A30" s="53"/>
      <c r="B30" s="53"/>
      <c r="C30" s="54"/>
      <c r="D30" s="55"/>
      <c r="E30" s="56">
        <f t="shared" si="6"/>
        <v>0</v>
      </c>
      <c r="F30" s="57">
        <f t="shared" si="7"/>
      </c>
      <c r="G30" s="58">
        <f t="shared" si="8"/>
      </c>
      <c r="H30" s="77"/>
      <c r="I30" s="59"/>
      <c r="J30" s="53"/>
      <c r="K30" s="54"/>
      <c r="L30" s="55"/>
      <c r="M30" s="13">
        <f t="shared" si="9"/>
        <v>0</v>
      </c>
      <c r="N30" s="13">
        <f t="shared" si="10"/>
      </c>
      <c r="O30" s="13">
        <f t="shared" si="11"/>
      </c>
      <c r="P30" s="13"/>
      <c r="Q30" s="116" t="str">
        <f>IF(SUM(Q29)=0,"N/A",Q29/Q28)</f>
        <v>N/A</v>
      </c>
      <c r="R30" s="116"/>
      <c r="S30" s="31" t="s">
        <v>61</v>
      </c>
      <c r="T30" s="13"/>
      <c r="U30" s="13"/>
      <c r="V30" s="13"/>
      <c r="W30" s="13"/>
      <c r="X30" s="13"/>
      <c r="Y30" s="13"/>
      <c r="Z30" s="13"/>
      <c r="AA30" s="22"/>
      <c r="AB30" s="49"/>
      <c r="AC30" s="47"/>
      <c r="AH30" s="49"/>
      <c r="AI30" s="49"/>
    </row>
    <row r="31" spans="1:35" ht="15" thickBot="1" thickTop="1">
      <c r="A31" s="53"/>
      <c r="B31" s="53"/>
      <c r="C31" s="54"/>
      <c r="D31" s="55"/>
      <c r="E31" s="56">
        <f t="shared" si="6"/>
        <v>0</v>
      </c>
      <c r="F31" s="57">
        <f t="shared" si="7"/>
      </c>
      <c r="G31" s="58">
        <f t="shared" si="8"/>
      </c>
      <c r="H31" s="77"/>
      <c r="I31" s="59"/>
      <c r="J31" s="53"/>
      <c r="K31" s="54"/>
      <c r="L31" s="55"/>
      <c r="M31" s="13">
        <f t="shared" si="9"/>
        <v>0</v>
      </c>
      <c r="N31" s="13">
        <f t="shared" si="10"/>
      </c>
      <c r="O31" s="13">
        <f t="shared" si="11"/>
      </c>
      <c r="P31" s="13"/>
      <c r="Q31" s="113"/>
      <c r="R31" s="114"/>
      <c r="S31" s="27" t="s">
        <v>44</v>
      </c>
      <c r="T31" s="13"/>
      <c r="U31" s="13"/>
      <c r="V31" s="13"/>
      <c r="W31" s="13"/>
      <c r="X31" s="13"/>
      <c r="Y31" s="13"/>
      <c r="Z31" s="13"/>
      <c r="AA31" s="22"/>
      <c r="AB31" s="49"/>
      <c r="AC31" s="48"/>
      <c r="AH31" s="49"/>
      <c r="AI31" s="49"/>
    </row>
    <row r="32" spans="1:35" ht="18" thickBot="1" thickTop="1">
      <c r="A32" s="53"/>
      <c r="B32" s="53"/>
      <c r="C32" s="54"/>
      <c r="D32" s="55"/>
      <c r="E32" s="56">
        <f t="shared" si="6"/>
        <v>0</v>
      </c>
      <c r="F32" s="57">
        <f t="shared" si="7"/>
      </c>
      <c r="G32" s="58">
        <f t="shared" si="8"/>
      </c>
      <c r="H32" s="77"/>
      <c r="I32" s="59"/>
      <c r="J32" s="53"/>
      <c r="K32" s="54"/>
      <c r="L32" s="55"/>
      <c r="M32" s="13">
        <f t="shared" si="9"/>
        <v>0</v>
      </c>
      <c r="N32" s="13">
        <f t="shared" si="10"/>
      </c>
      <c r="O32" s="13">
        <f t="shared" si="11"/>
      </c>
      <c r="P32" s="13"/>
      <c r="Q32" s="112">
        <v>120</v>
      </c>
      <c r="R32" s="112"/>
      <c r="S32" s="13" t="s">
        <v>45</v>
      </c>
      <c r="T32" s="13"/>
      <c r="U32" s="13"/>
      <c r="V32" s="13"/>
      <c r="W32" s="13"/>
      <c r="X32" s="13"/>
      <c r="Y32" s="13"/>
      <c r="Z32" s="13"/>
      <c r="AA32" s="22"/>
      <c r="AB32" s="13"/>
      <c r="AC32" s="52"/>
      <c r="AD32" s="13"/>
      <c r="AE32" s="13"/>
      <c r="AF32" s="13"/>
      <c r="AG32" s="13"/>
      <c r="AH32" s="110"/>
      <c r="AI32" s="110"/>
    </row>
    <row r="33" spans="1:35" ht="13.5" thickBot="1">
      <c r="A33" s="53"/>
      <c r="B33" s="53"/>
      <c r="C33" s="54"/>
      <c r="D33" s="55"/>
      <c r="E33" s="56">
        <f t="shared" si="6"/>
        <v>0</v>
      </c>
      <c r="F33" s="57">
        <f t="shared" si="7"/>
      </c>
      <c r="G33" s="58">
        <f t="shared" si="8"/>
      </c>
      <c r="H33" s="77"/>
      <c r="I33" s="59"/>
      <c r="J33" s="53"/>
      <c r="K33" s="54"/>
      <c r="L33" s="55"/>
      <c r="M33" s="13">
        <f t="shared" si="9"/>
        <v>0</v>
      </c>
      <c r="N33" s="13">
        <f t="shared" si="10"/>
      </c>
      <c r="O33" s="13">
        <f t="shared" si="11"/>
      </c>
      <c r="P33" s="13"/>
      <c r="Q33" s="50" t="s">
        <v>46</v>
      </c>
      <c r="R33" s="13"/>
      <c r="S33" s="13"/>
      <c r="T33" s="13"/>
      <c r="U33" s="13"/>
      <c r="V33" s="13"/>
      <c r="W33" s="13"/>
      <c r="X33" s="13"/>
      <c r="Y33" s="13"/>
      <c r="Z33" s="13"/>
      <c r="AA33" s="13"/>
      <c r="AB33" s="30"/>
      <c r="AC33" s="52"/>
      <c r="AD33" s="13"/>
      <c r="AE33" s="13"/>
      <c r="AF33" s="13"/>
      <c r="AG33" s="13"/>
      <c r="AH33" s="110"/>
      <c r="AI33" s="110"/>
    </row>
    <row r="34" spans="1:35" ht="13.5" thickBot="1">
      <c r="A34" s="53"/>
      <c r="B34" s="53"/>
      <c r="C34" s="54"/>
      <c r="D34" s="55"/>
      <c r="E34" s="56">
        <f t="shared" si="6"/>
        <v>0</v>
      </c>
      <c r="F34" s="57">
        <f t="shared" si="7"/>
      </c>
      <c r="G34" s="58">
        <f t="shared" si="8"/>
      </c>
      <c r="H34" s="77"/>
      <c r="I34" s="59"/>
      <c r="J34" s="53"/>
      <c r="K34" s="54"/>
      <c r="L34" s="55"/>
      <c r="M34" s="13">
        <f t="shared" si="9"/>
        <v>0</v>
      </c>
      <c r="N34" s="13">
        <f t="shared" si="10"/>
      </c>
      <c r="O34" s="13">
        <f t="shared" si="11"/>
      </c>
      <c r="P34" s="13"/>
      <c r="Q34" s="13"/>
      <c r="R34" s="13"/>
      <c r="S34" s="13"/>
      <c r="T34" s="13"/>
      <c r="U34" s="13"/>
      <c r="V34" s="13"/>
      <c r="W34" s="13"/>
      <c r="X34" s="13"/>
      <c r="Y34" s="13"/>
      <c r="Z34" s="13"/>
      <c r="AA34" s="13"/>
      <c r="AB34" s="13"/>
      <c r="AC34" s="52"/>
      <c r="AD34" s="13"/>
      <c r="AE34" s="13"/>
      <c r="AF34" s="13"/>
      <c r="AG34" s="13"/>
      <c r="AH34" s="110"/>
      <c r="AI34" s="110"/>
    </row>
    <row r="35" spans="1:35" ht="13.5" thickBot="1">
      <c r="A35" s="53"/>
      <c r="B35" s="53"/>
      <c r="C35" s="54"/>
      <c r="D35" s="55"/>
      <c r="E35" s="56">
        <f t="shared" si="6"/>
        <v>0</v>
      </c>
      <c r="F35" s="57">
        <f t="shared" si="7"/>
      </c>
      <c r="G35" s="58">
        <f t="shared" si="8"/>
      </c>
      <c r="H35" s="77"/>
      <c r="I35" s="59"/>
      <c r="J35" s="53"/>
      <c r="K35" s="54"/>
      <c r="L35" s="55"/>
      <c r="M35" s="13">
        <f t="shared" si="9"/>
        <v>0</v>
      </c>
      <c r="N35" s="13">
        <f t="shared" si="10"/>
      </c>
      <c r="O35" s="13">
        <f t="shared" si="11"/>
      </c>
      <c r="P35" s="13"/>
      <c r="Q35" s="13"/>
      <c r="R35" s="13"/>
      <c r="S35" s="13"/>
      <c r="T35" s="13"/>
      <c r="U35" s="13"/>
      <c r="V35" s="13"/>
      <c r="W35" s="13"/>
      <c r="X35" s="13"/>
      <c r="Y35" s="13"/>
      <c r="Z35" s="13"/>
      <c r="AA35" s="13"/>
      <c r="AB35" s="52"/>
      <c r="AC35" s="52"/>
      <c r="AD35" s="13"/>
      <c r="AE35" s="13"/>
      <c r="AF35" s="13"/>
      <c r="AG35" s="13"/>
      <c r="AH35" s="110"/>
      <c r="AI35" s="110"/>
    </row>
    <row r="36" spans="1:35" ht="13.5" thickBot="1">
      <c r="A36" s="53"/>
      <c r="B36" s="53"/>
      <c r="C36" s="54"/>
      <c r="D36" s="55"/>
      <c r="E36" s="56">
        <f t="shared" si="6"/>
        <v>0</v>
      </c>
      <c r="F36" s="57">
        <f t="shared" si="7"/>
      </c>
      <c r="G36" s="58">
        <f t="shared" si="8"/>
      </c>
      <c r="H36" s="77"/>
      <c r="I36" s="59"/>
      <c r="J36" s="53"/>
      <c r="K36" s="54"/>
      <c r="L36" s="55"/>
      <c r="M36" s="13">
        <f t="shared" si="9"/>
        <v>0</v>
      </c>
      <c r="N36" s="13">
        <f t="shared" si="10"/>
      </c>
      <c r="O36" s="13">
        <f t="shared" si="11"/>
      </c>
      <c r="P36" s="13"/>
      <c r="Q36" s="13"/>
      <c r="R36" s="13"/>
      <c r="S36" s="13"/>
      <c r="T36" s="13"/>
      <c r="U36" s="13"/>
      <c r="V36" s="13"/>
      <c r="W36" s="13"/>
      <c r="X36" s="13"/>
      <c r="Y36" s="13"/>
      <c r="Z36" s="13"/>
      <c r="AA36" s="13"/>
      <c r="AB36" s="52"/>
      <c r="AC36" s="52"/>
      <c r="AD36" s="13"/>
      <c r="AE36" s="13"/>
      <c r="AF36" s="13"/>
      <c r="AG36" s="13"/>
      <c r="AH36" s="111"/>
      <c r="AI36" s="111"/>
    </row>
    <row r="37" spans="1:35" ht="13.5" thickBot="1">
      <c r="A37" s="53"/>
      <c r="B37" s="53"/>
      <c r="C37" s="54"/>
      <c r="D37" s="55"/>
      <c r="E37" s="56">
        <f t="shared" si="6"/>
        <v>0</v>
      </c>
      <c r="F37" s="57">
        <f t="shared" si="7"/>
      </c>
      <c r="G37" s="58">
        <f t="shared" si="8"/>
      </c>
      <c r="H37" s="77"/>
      <c r="I37" s="59"/>
      <c r="J37" s="53"/>
      <c r="K37" s="54"/>
      <c r="L37" s="55"/>
      <c r="M37" s="13">
        <f t="shared" si="9"/>
        <v>0</v>
      </c>
      <c r="N37" s="13">
        <f t="shared" si="10"/>
      </c>
      <c r="O37" s="13">
        <f t="shared" si="11"/>
      </c>
      <c r="P37" s="13"/>
      <c r="Q37" s="13"/>
      <c r="R37" s="13"/>
      <c r="S37" s="13"/>
      <c r="T37" s="13"/>
      <c r="U37" s="13"/>
      <c r="V37" s="13"/>
      <c r="W37" s="13"/>
      <c r="X37" s="13"/>
      <c r="Y37" s="13"/>
      <c r="Z37" s="13"/>
      <c r="AA37" s="13"/>
      <c r="AB37" s="13"/>
      <c r="AC37" s="13"/>
      <c r="AD37" s="13"/>
      <c r="AE37" s="13"/>
      <c r="AF37" s="13"/>
      <c r="AG37" s="13"/>
      <c r="AH37" s="13"/>
      <c r="AI37" s="13"/>
    </row>
    <row r="38" spans="1:35" ht="13.5" thickBot="1">
      <c r="A38" s="53"/>
      <c r="B38" s="53"/>
      <c r="C38" s="54"/>
      <c r="D38" s="55"/>
      <c r="E38" s="56">
        <f t="shared" si="6"/>
        <v>0</v>
      </c>
      <c r="F38" s="57">
        <f t="shared" si="7"/>
      </c>
      <c r="G38" s="58">
        <f t="shared" si="8"/>
      </c>
      <c r="H38" s="77"/>
      <c r="I38" s="59"/>
      <c r="J38" s="53"/>
      <c r="K38" s="54"/>
      <c r="L38" s="55"/>
      <c r="M38" s="13">
        <f t="shared" si="9"/>
        <v>0</v>
      </c>
      <c r="N38" s="13">
        <f t="shared" si="10"/>
      </c>
      <c r="O38" s="13">
        <f t="shared" si="11"/>
      </c>
      <c r="P38" s="13"/>
      <c r="Q38" s="13"/>
      <c r="R38" s="13"/>
      <c r="S38" s="13"/>
      <c r="T38" s="13"/>
      <c r="U38" s="13"/>
      <c r="V38" s="13"/>
      <c r="W38" s="13"/>
      <c r="X38" s="13"/>
      <c r="Y38" s="13"/>
      <c r="Z38" s="13"/>
      <c r="AA38" s="13"/>
      <c r="AB38" s="13"/>
      <c r="AC38" s="13"/>
      <c r="AD38" s="13"/>
      <c r="AE38" s="13"/>
      <c r="AF38" s="13"/>
      <c r="AG38" s="13"/>
      <c r="AH38" s="13"/>
      <c r="AI38" s="13"/>
    </row>
    <row r="39" spans="1:35" ht="13.5" thickBot="1">
      <c r="A39" s="53"/>
      <c r="B39" s="53"/>
      <c r="C39" s="54"/>
      <c r="D39" s="55"/>
      <c r="E39" s="56">
        <f t="shared" si="6"/>
        <v>0</v>
      </c>
      <c r="F39" s="57">
        <f t="shared" si="7"/>
      </c>
      <c r="G39" s="58">
        <f t="shared" si="8"/>
      </c>
      <c r="H39" s="77"/>
      <c r="I39" s="59"/>
      <c r="J39" s="53"/>
      <c r="K39" s="54"/>
      <c r="L39" s="55"/>
      <c r="M39" s="13">
        <f t="shared" si="9"/>
        <v>0</v>
      </c>
      <c r="N39" s="13">
        <f t="shared" si="10"/>
      </c>
      <c r="O39" s="13">
        <f t="shared" si="11"/>
      </c>
      <c r="P39" s="13"/>
      <c r="Q39" s="13"/>
      <c r="R39" s="13"/>
      <c r="S39" s="13"/>
      <c r="T39" s="13"/>
      <c r="U39" s="13"/>
      <c r="V39" s="13"/>
      <c r="W39" s="13"/>
      <c r="X39" s="13"/>
      <c r="Y39" s="13"/>
      <c r="Z39" s="13"/>
      <c r="AA39" s="13"/>
      <c r="AB39" s="13"/>
      <c r="AC39" s="13"/>
      <c r="AD39" s="13"/>
      <c r="AE39" s="13"/>
      <c r="AF39" s="13"/>
      <c r="AG39" s="13"/>
      <c r="AH39" s="13"/>
      <c r="AI39" s="13"/>
    </row>
    <row r="40" spans="1:35" ht="13.5" thickBot="1">
      <c r="A40" s="53"/>
      <c r="B40" s="53"/>
      <c r="C40" s="54"/>
      <c r="D40" s="55"/>
      <c r="E40" s="56">
        <f t="shared" si="6"/>
        <v>0</v>
      </c>
      <c r="F40" s="57">
        <f t="shared" si="7"/>
      </c>
      <c r="G40" s="58">
        <f t="shared" si="8"/>
      </c>
      <c r="H40" s="77"/>
      <c r="I40" s="59"/>
      <c r="J40" s="53"/>
      <c r="K40" s="54"/>
      <c r="L40" s="55"/>
      <c r="M40" s="13">
        <f t="shared" si="9"/>
        <v>0</v>
      </c>
      <c r="N40" s="13">
        <f t="shared" si="10"/>
      </c>
      <c r="O40" s="13">
        <f t="shared" si="11"/>
      </c>
      <c r="P40" s="13"/>
      <c r="Q40" s="13"/>
      <c r="R40" s="13"/>
      <c r="S40" s="13"/>
      <c r="T40" s="13"/>
      <c r="U40" s="13"/>
      <c r="V40" s="13"/>
      <c r="W40" s="13"/>
      <c r="X40" s="13"/>
      <c r="Y40" s="13"/>
      <c r="Z40" s="13"/>
      <c r="AA40" s="13"/>
      <c r="AB40" s="13"/>
      <c r="AC40" s="13"/>
      <c r="AD40" s="13"/>
      <c r="AE40" s="13"/>
      <c r="AF40" s="13"/>
      <c r="AG40" s="13"/>
      <c r="AH40" s="13"/>
      <c r="AI40" s="13"/>
    </row>
    <row r="41" spans="1:27" ht="13.5" thickBot="1">
      <c r="A41" s="53"/>
      <c r="B41" s="53"/>
      <c r="C41" s="54"/>
      <c r="D41" s="55"/>
      <c r="E41" s="56">
        <f t="shared" si="6"/>
        <v>0</v>
      </c>
      <c r="F41" s="57">
        <f t="shared" si="7"/>
      </c>
      <c r="G41" s="58">
        <f t="shared" si="8"/>
      </c>
      <c r="H41" s="77"/>
      <c r="I41" s="59"/>
      <c r="J41" s="53"/>
      <c r="K41" s="54"/>
      <c r="L41" s="55"/>
      <c r="M41" s="13">
        <f t="shared" si="9"/>
        <v>0</v>
      </c>
      <c r="N41" s="13">
        <f t="shared" si="10"/>
      </c>
      <c r="O41" s="13">
        <f t="shared" si="11"/>
      </c>
      <c r="P41" s="13"/>
      <c r="Q41" s="13"/>
      <c r="R41" s="13"/>
      <c r="S41" s="13"/>
      <c r="T41" s="13"/>
      <c r="U41" s="13"/>
      <c r="V41" s="13"/>
      <c r="W41" s="13"/>
      <c r="X41" s="13"/>
      <c r="Y41" s="13"/>
      <c r="Z41" s="13"/>
      <c r="AA41" s="13"/>
    </row>
    <row r="42" spans="1:27" ht="13.5" thickBot="1">
      <c r="A42" s="53"/>
      <c r="B42" s="53"/>
      <c r="C42" s="54"/>
      <c r="D42" s="55"/>
      <c r="E42" s="56">
        <f t="shared" si="6"/>
        <v>0</v>
      </c>
      <c r="F42" s="57">
        <f t="shared" si="7"/>
      </c>
      <c r="G42" s="58">
        <f t="shared" si="8"/>
      </c>
      <c r="H42" s="77"/>
      <c r="I42" s="59"/>
      <c r="J42" s="53"/>
      <c r="K42" s="54"/>
      <c r="L42" s="55"/>
      <c r="M42" s="13">
        <f t="shared" si="9"/>
        <v>0</v>
      </c>
      <c r="N42" s="13">
        <f t="shared" si="10"/>
      </c>
      <c r="O42" s="13">
        <f t="shared" si="11"/>
      </c>
      <c r="P42" s="13"/>
      <c r="Q42" s="13"/>
      <c r="R42" s="13"/>
      <c r="S42" s="13"/>
      <c r="T42" s="13"/>
      <c r="U42" s="13"/>
      <c r="V42" s="13"/>
      <c r="W42" s="13"/>
      <c r="X42" s="13"/>
      <c r="Y42" s="13"/>
      <c r="Z42" s="13"/>
      <c r="AA42" s="13"/>
    </row>
    <row r="43" spans="1:26" ht="13.5" thickBot="1">
      <c r="A43" s="53"/>
      <c r="B43" s="53"/>
      <c r="C43" s="54"/>
      <c r="D43" s="55"/>
      <c r="E43" s="56">
        <f t="shared" si="6"/>
        <v>0</v>
      </c>
      <c r="F43" s="57">
        <f t="shared" si="7"/>
      </c>
      <c r="G43" s="58">
        <f t="shared" si="8"/>
      </c>
      <c r="H43" s="77"/>
      <c r="I43" s="59"/>
      <c r="J43" s="53"/>
      <c r="K43" s="54"/>
      <c r="L43" s="55"/>
      <c r="M43" s="13">
        <f t="shared" si="9"/>
        <v>0</v>
      </c>
      <c r="N43" s="13">
        <f t="shared" si="10"/>
      </c>
      <c r="O43" s="13">
        <f t="shared" si="11"/>
      </c>
      <c r="P43" s="13"/>
      <c r="Q43" s="13"/>
      <c r="R43" s="13"/>
      <c r="S43" s="13"/>
      <c r="T43" s="13"/>
      <c r="U43" s="13"/>
      <c r="V43" s="13"/>
      <c r="W43" s="13"/>
      <c r="X43" s="13"/>
      <c r="Y43" s="13"/>
      <c r="Z43" s="13"/>
    </row>
    <row r="44" spans="1:25" ht="12.75">
      <c r="A44" s="53"/>
      <c r="B44" s="53"/>
      <c r="C44" s="54"/>
      <c r="D44" s="55"/>
      <c r="E44" s="56">
        <f>D44*IF(OR(C44="A",C44="RA"),4,IF(OR(C44="B",C44="RB"),3,IF(OR(C44="C",C44="RC"),2,IF(OR(C44="D",C44="RD"),1,IF(AND(C44&gt;=0,C44&lt;=4,ISNUMBER(C44)),C44,0)))))</f>
        <v>0</v>
      </c>
      <c r="F44" s="57">
        <f>IF(OR(C44="",D44=""),"",IF(OR(C44="A",C44="B",C44="C",C44="D",C44="F",C44="RA",C44="RB",C44="RC",C44="RD",C44="RF",AND(C44&gt;=0,C44&lt;=4,ISNUMBER(C44))),D44,""))</f>
      </c>
      <c r="G44" s="58">
        <f>IF(OR(C44="",D44=""),"",IF(OR(C44="A",C44="B",C44="C",C44="D",C44="P",AND(C44&gt;=0,C44&lt;=4,ISNUMBER(C44))),D44,""))</f>
      </c>
      <c r="H44" s="77"/>
      <c r="I44" s="59"/>
      <c r="J44" s="53"/>
      <c r="K44" s="54"/>
      <c r="L44" s="55"/>
      <c r="M44" s="13">
        <f t="shared" si="9"/>
        <v>0</v>
      </c>
      <c r="N44" s="13">
        <f t="shared" si="10"/>
      </c>
      <c r="O44" s="13">
        <f t="shared" si="11"/>
      </c>
      <c r="P44" s="13"/>
      <c r="Q44" s="13"/>
      <c r="R44" s="13"/>
      <c r="S44" s="13"/>
      <c r="T44" s="13"/>
      <c r="U44" s="13"/>
      <c r="V44" s="13"/>
      <c r="W44" s="13"/>
      <c r="X44" s="13"/>
      <c r="Y44" s="13"/>
    </row>
    <row r="45" spans="16:25" ht="12.75">
      <c r="P45" s="13"/>
      <c r="T45" s="13"/>
      <c r="U45" s="13"/>
      <c r="V45" s="13"/>
      <c r="W45" s="13"/>
      <c r="X45" s="13"/>
      <c r="Y45" s="13"/>
    </row>
    <row r="46" spans="13:22" ht="12.75">
      <c r="M46" s="13"/>
      <c r="N46" s="13"/>
      <c r="P46" s="13"/>
      <c r="T46" s="13"/>
      <c r="U46" s="13"/>
      <c r="V46" s="13"/>
    </row>
  </sheetData>
  <sheetProtection sheet="1" objects="1" scenarios="1"/>
  <mergeCells count="85">
    <mergeCell ref="Q24:R24"/>
    <mergeCell ref="C16:D16"/>
    <mergeCell ref="I16:L16"/>
    <mergeCell ref="X15:Y15"/>
    <mergeCell ref="AH15:AI15"/>
    <mergeCell ref="AH16:AI16"/>
    <mergeCell ref="AH24:AI24"/>
    <mergeCell ref="Q22:R22"/>
    <mergeCell ref="AH19:AI19"/>
    <mergeCell ref="AH18:AI18"/>
    <mergeCell ref="Q23:R23"/>
    <mergeCell ref="Q20:W20"/>
    <mergeCell ref="X18:Y18"/>
    <mergeCell ref="AH23:AI23"/>
    <mergeCell ref="AH17:AI17"/>
    <mergeCell ref="X16:Y16"/>
    <mergeCell ref="AH25:AI25"/>
    <mergeCell ref="AH26:AI26"/>
    <mergeCell ref="AH34:AI34"/>
    <mergeCell ref="C17:D17"/>
    <mergeCell ref="I17:L17"/>
    <mergeCell ref="C23:D23"/>
    <mergeCell ref="I23:L23"/>
    <mergeCell ref="A25:L25"/>
    <mergeCell ref="C21:D21"/>
    <mergeCell ref="I21:L21"/>
    <mergeCell ref="C22:D22"/>
    <mergeCell ref="I22:L22"/>
    <mergeCell ref="C18:D18"/>
    <mergeCell ref="I18:L18"/>
    <mergeCell ref="C20:D20"/>
    <mergeCell ref="AH22:AI22"/>
    <mergeCell ref="AH35:AI35"/>
    <mergeCell ref="AH36:AI36"/>
    <mergeCell ref="Q32:R32"/>
    <mergeCell ref="AH32:AI32"/>
    <mergeCell ref="AH27:AI27"/>
    <mergeCell ref="AH33:AI33"/>
    <mergeCell ref="AH28:AI28"/>
    <mergeCell ref="Q31:R31"/>
    <mergeCell ref="Q28:R28"/>
    <mergeCell ref="Q29:R29"/>
    <mergeCell ref="Q30:R30"/>
    <mergeCell ref="C14:D14"/>
    <mergeCell ref="I14:L14"/>
    <mergeCell ref="Q27:R27"/>
    <mergeCell ref="C11:D11"/>
    <mergeCell ref="I11:L11"/>
    <mergeCell ref="C13:D13"/>
    <mergeCell ref="I13:L13"/>
    <mergeCell ref="C12:D12"/>
    <mergeCell ref="I12:L12"/>
    <mergeCell ref="C15:D15"/>
    <mergeCell ref="I15:L15"/>
    <mergeCell ref="Q25:R25"/>
    <mergeCell ref="Q26:R26"/>
    <mergeCell ref="I20:L20"/>
    <mergeCell ref="C19:D19"/>
    <mergeCell ref="I19:L19"/>
    <mergeCell ref="C8:D8"/>
    <mergeCell ref="I8:L8"/>
    <mergeCell ref="C9:D9"/>
    <mergeCell ref="I9:L9"/>
    <mergeCell ref="C10:D10"/>
    <mergeCell ref="I10:L10"/>
    <mergeCell ref="B1:Q1"/>
    <mergeCell ref="S1:Y1"/>
    <mergeCell ref="AG1:AI1"/>
    <mergeCell ref="C7:D7"/>
    <mergeCell ref="I7:L7"/>
    <mergeCell ref="X7:Y7"/>
    <mergeCell ref="Z1:AB1"/>
    <mergeCell ref="X9:Y9"/>
    <mergeCell ref="X13:Y13"/>
    <mergeCell ref="X8:Y8"/>
    <mergeCell ref="AH7:AI7"/>
    <mergeCell ref="AH8:AI8"/>
    <mergeCell ref="AH10:AI10"/>
    <mergeCell ref="AH11:AI11"/>
    <mergeCell ref="AH9:AI9"/>
    <mergeCell ref="X17:Y17"/>
    <mergeCell ref="X14:Y14"/>
    <mergeCell ref="X10:Y10"/>
    <mergeCell ref="X11:Y11"/>
    <mergeCell ref="X12:Y12"/>
  </mergeCells>
  <conditionalFormatting sqref="A3">
    <cfRule type="expression" priority="1110" dxfId="3" stopIfTrue="1">
      <formula>SUM(F7:F22)&lt;40</formula>
    </cfRule>
    <cfRule type="expression" priority="1111" dxfId="4" stopIfTrue="1">
      <formula>SUM(F7:F22)&gt;40</formula>
    </cfRule>
  </conditionalFormatting>
  <conditionalFormatting sqref="A7:A24">
    <cfRule type="expression" priority="27" dxfId="3" stopIfTrue="1">
      <formula>(C7="")</formula>
    </cfRule>
  </conditionalFormatting>
  <conditionalFormatting sqref="A28:A44">
    <cfRule type="expression" priority="18" dxfId="3" stopIfTrue="1">
      <formula>(C28="")</formula>
    </cfRule>
  </conditionalFormatting>
  <conditionalFormatting sqref="B7:B24">
    <cfRule type="expression" priority="26" dxfId="3" stopIfTrue="1">
      <formula>(C7="")</formula>
    </cfRule>
  </conditionalFormatting>
  <conditionalFormatting sqref="B28:B44">
    <cfRule type="expression" priority="23" dxfId="3" stopIfTrue="1">
      <formula>(C28="")</formula>
    </cfRule>
  </conditionalFormatting>
  <conditionalFormatting sqref="H7:H24">
    <cfRule type="expression" priority="25" dxfId="0" stopIfTrue="1">
      <formula>H7&lt;&gt;""</formula>
    </cfRule>
  </conditionalFormatting>
  <conditionalFormatting sqref="I28:I44">
    <cfRule type="expression" priority="22" dxfId="3" stopIfTrue="1">
      <formula>(K28="")</formula>
    </cfRule>
  </conditionalFormatting>
  <conditionalFormatting sqref="J28:J44">
    <cfRule type="expression" priority="21" dxfId="3" stopIfTrue="1">
      <formula>(K28="")</formula>
    </cfRule>
  </conditionalFormatting>
  <conditionalFormatting sqref="Q3">
    <cfRule type="expression" priority="1125" dxfId="3" stopIfTrue="1">
      <formula>SUM(U7:U18)&lt;36</formula>
    </cfRule>
    <cfRule type="expression" priority="1126" dxfId="4" stopIfTrue="1">
      <formula>SUM(U7:U18)&gt;36</formula>
    </cfRule>
  </conditionalFormatting>
  <conditionalFormatting sqref="Q7:Q19">
    <cfRule type="expression" priority="36" dxfId="3" stopIfTrue="1">
      <formula>(S7="")</formula>
    </cfRule>
  </conditionalFormatting>
  <conditionalFormatting sqref="Q23:R23 Q25:R25">
    <cfRule type="expression" priority="55" dxfId="32">
      <formula>$Q$23&lt;2</formula>
    </cfRule>
  </conditionalFormatting>
  <conditionalFormatting sqref="Q25:R25">
    <cfRule type="expression" priority="54" dxfId="30">
      <formula>"$Q$24&lt;2"</formula>
    </cfRule>
  </conditionalFormatting>
  <conditionalFormatting sqref="Q30:R30">
    <cfRule type="expression" priority="53" dxfId="30">
      <formula>"$Q$27&lt;2.25"</formula>
    </cfRule>
  </conditionalFormatting>
  <conditionalFormatting sqref="R7:R19">
    <cfRule type="expression" priority="35" dxfId="3" stopIfTrue="1">
      <formula>(S7="")</formula>
    </cfRule>
  </conditionalFormatting>
  <conditionalFormatting sqref="W7:W19">
    <cfRule type="expression" priority="37" dxfId="0" stopIfTrue="1">
      <formula>W7&lt;&gt;""</formula>
    </cfRule>
  </conditionalFormatting>
  <conditionalFormatting sqref="AA3">
    <cfRule type="expression" priority="1158" dxfId="3" stopIfTrue="1">
      <formula>SUM(AE7:AE28)&lt;44</formula>
    </cfRule>
    <cfRule type="expression" priority="1159" dxfId="4" stopIfTrue="1">
      <formula>SUM(AE7:AE28)&gt;44</formula>
    </cfRule>
  </conditionalFormatting>
  <conditionalFormatting sqref="AA7:AA12">
    <cfRule type="expression" priority="71" dxfId="3" stopIfTrue="1">
      <formula>(AC7="")</formula>
    </cfRule>
  </conditionalFormatting>
  <conditionalFormatting sqref="AA13">
    <cfRule type="expression" priority="1144" dxfId="3" stopIfTrue="1">
      <formula>SUM(AE15:AE18)&lt;12</formula>
    </cfRule>
    <cfRule type="expression" priority="1145" dxfId="4" stopIfTrue="1">
      <formula>SUM(AE15:AE18)&gt;12</formula>
    </cfRule>
  </conditionalFormatting>
  <conditionalFormatting sqref="AA14">
    <cfRule type="expression" priority="1146" dxfId="3" stopIfTrue="1">
      <formula>SUM(AE17:AE19)&lt;9</formula>
    </cfRule>
    <cfRule type="expression" priority="1147" dxfId="4" stopIfTrue="1">
      <formula>SUM(AE17:AE19)&gt;9</formula>
    </cfRule>
  </conditionalFormatting>
  <conditionalFormatting sqref="AA15">
    <cfRule type="expression" priority="14" dxfId="3" stopIfTrue="1">
      <formula>('HORT-HRTS'!#REF!="")</formula>
    </cfRule>
  </conditionalFormatting>
  <conditionalFormatting sqref="AA15:AA19">
    <cfRule type="expression" priority="8" dxfId="3" stopIfTrue="1">
      <formula>(AC15="")</formula>
    </cfRule>
  </conditionalFormatting>
  <conditionalFormatting sqref="AA16">
    <cfRule type="expression" priority="10" dxfId="3" stopIfTrue="1">
      <formula>('HORT-HRTS'!#REF!="")</formula>
    </cfRule>
  </conditionalFormatting>
  <conditionalFormatting sqref="AA17">
    <cfRule type="expression" priority="31" dxfId="3" stopIfTrue="1">
      <formula>('HORT-HRTS'!#REF!="")</formula>
    </cfRule>
  </conditionalFormatting>
  <conditionalFormatting sqref="AA20">
    <cfRule type="expression" priority="1154" dxfId="16" stopIfTrue="1">
      <formula>SUM(AE22:AE28)&gt;15</formula>
    </cfRule>
    <cfRule type="expression" priority="1155" dxfId="3" stopIfTrue="1">
      <formula>SUM(AE22:AE28)&lt;15</formula>
    </cfRule>
  </conditionalFormatting>
  <conditionalFormatting sqref="AA21">
    <cfRule type="expression" priority="553" dxfId="3" stopIfTrue="1">
      <formula>('HORT-HRTS'!#REF!="")</formula>
    </cfRule>
  </conditionalFormatting>
  <conditionalFormatting sqref="AA22:AA28">
    <cfRule type="expression" priority="4" dxfId="3" stopIfTrue="1">
      <formula>(AC22="")</formula>
    </cfRule>
  </conditionalFormatting>
  <conditionalFormatting sqref="AA29">
    <cfRule type="expression" priority="969" dxfId="3" stopIfTrue="1">
      <formula>('HORT-HRTS'!#REF!="")</formula>
    </cfRule>
  </conditionalFormatting>
  <conditionalFormatting sqref="AA30:AA32">
    <cfRule type="expression" priority="179" dxfId="3" stopIfTrue="1">
      <formula>(AC29="")</formula>
    </cfRule>
  </conditionalFormatting>
  <conditionalFormatting sqref="AA33:AA34">
    <cfRule type="expression" priority="1152" dxfId="3" stopIfTrue="1">
      <formula>('HORT-HRTS'!#REF!="")</formula>
    </cfRule>
    <cfRule type="expression" priority="1153" dxfId="4" stopIfTrue="1">
      <formula>(NOT(OR('HORT-HRTS'!#REF!="A",'HORT-HRTS'!#REF!="B",'HORT-HRTS'!#REF!="C",'HORT-HRTS'!#REF!="D",'HORT-HRTS'!#REF!="X",'HORT-HRTS'!#REF!="P",AND('HORT-HRTS'!#REF!&gt;=0,'HORT-HRTS'!#REF!&lt;=4,ISNUMBER('HORT-HRTS'!#REF!)))))</formula>
    </cfRule>
  </conditionalFormatting>
  <conditionalFormatting sqref="AA35:AA38">
    <cfRule type="expression" priority="245" dxfId="3" stopIfTrue="1">
      <formula>(AC33="")</formula>
    </cfRule>
    <cfRule type="expression" priority="246" dxfId="4" stopIfTrue="1">
      <formula>(NOT(OR(AC33="A",AC33="B",AC33="C",AC33="D",AC33="X",AC33="P",AND(AC33&gt;=0,AC33&lt;=4,ISNUMBER(AC33)))))</formula>
    </cfRule>
  </conditionalFormatting>
  <conditionalFormatting sqref="AB7:AB12">
    <cfRule type="expression" priority="70" dxfId="3" stopIfTrue="1">
      <formula>(AC7="")</formula>
    </cfRule>
  </conditionalFormatting>
  <conditionalFormatting sqref="AB15:AB31">
    <cfRule type="expression" priority="3" dxfId="3" stopIfTrue="1">
      <formula>(AC15="")</formula>
    </cfRule>
  </conditionalFormatting>
  <conditionalFormatting sqref="AB32 AB34">
    <cfRule type="expression" priority="243" dxfId="3" stopIfTrue="1">
      <formula>(AD32="")</formula>
    </cfRule>
    <cfRule type="expression" priority="244" dxfId="4" stopIfTrue="1">
      <formula>(NOT(OR(AD32="A",AD32="B",AD32="C",AD32="D",AD32="X",AD32="P")))</formula>
    </cfRule>
  </conditionalFormatting>
  <conditionalFormatting sqref="AG7:AG12">
    <cfRule type="expression" priority="69" dxfId="0" stopIfTrue="1">
      <formula>AG7&lt;&gt;""</formula>
    </cfRule>
  </conditionalFormatting>
  <conditionalFormatting sqref="AG15:AG19">
    <cfRule type="expression" priority="2" dxfId="0" stopIfTrue="1">
      <formula>AG15&lt;&gt;""</formula>
    </cfRule>
  </conditionalFormatting>
  <conditionalFormatting sqref="AG22:AG28">
    <cfRule type="expression" priority="226" dxfId="0" stopIfTrue="1">
      <formula>AG22&lt;&gt;""</formula>
    </cfRule>
  </conditionalFormatting>
  <printOptions horizontalCentered="1" verticalCentered="1"/>
  <pageMargins left="0.3" right="0.3" top="0.2" bottom="0.2" header="0.5" footer="0.5"/>
  <pageSetup fitToHeight="1" fitToWidth="1" horizontalDpi="600" verticalDpi="600" orientation="landscape"/>
  <ignoredErrors>
    <ignoredError sqref="S1" numberStoredAsText="1"/>
  </ignoredError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46"/>
  <sheetViews>
    <sheetView showGridLines="0" zoomScale="85" zoomScaleNormal="85" zoomScalePageLayoutView="0" workbookViewId="0" topLeftCell="A1">
      <selection activeCell="E7" sqref="E7:F7"/>
    </sheetView>
  </sheetViews>
  <sheetFormatPr defaultColWidth="9.140625" defaultRowHeight="12.75"/>
  <cols>
    <col min="1" max="1" width="4.00390625" style="6" customWidth="1"/>
    <col min="2" max="2" width="17.00390625" style="6" customWidth="1"/>
    <col min="3" max="3" width="12.00390625" style="6" customWidth="1"/>
    <col min="4" max="4" width="19.421875" style="6" customWidth="1"/>
    <col min="5" max="5" width="31.140625" style="6" customWidth="1"/>
    <col min="6" max="6" width="13.8515625" style="6" customWidth="1"/>
    <col min="7" max="7" width="9.140625" style="6" hidden="1" customWidth="1"/>
    <col min="8" max="8" width="0.42578125" style="6" customWidth="1"/>
    <col min="9" max="9" width="9.140625" style="6" hidden="1" customWidth="1"/>
    <col min="10" max="16384" width="9.140625" style="6" customWidth="1"/>
  </cols>
  <sheetData>
    <row r="1" spans="1:8" s="69" customFormat="1" ht="18" customHeight="1">
      <c r="A1" s="136" t="s">
        <v>2</v>
      </c>
      <c r="B1" s="136"/>
      <c r="C1" s="136"/>
      <c r="D1" s="136"/>
      <c r="E1" s="136"/>
      <c r="F1" s="136"/>
      <c r="G1" s="68"/>
      <c r="H1" s="68"/>
    </row>
    <row r="2" spans="1:8" ht="15.75" customHeight="1">
      <c r="A2" s="128" t="s">
        <v>3</v>
      </c>
      <c r="B2" s="128"/>
      <c r="C2" s="128"/>
      <c r="D2" s="128"/>
      <c r="E2" s="128"/>
      <c r="F2" s="128"/>
      <c r="G2" s="5"/>
      <c r="H2" s="5"/>
    </row>
    <row r="3" spans="1:8" ht="14.25" customHeight="1">
      <c r="A3" s="128" t="s">
        <v>68</v>
      </c>
      <c r="B3" s="128"/>
      <c r="C3" s="128"/>
      <c r="D3" s="128"/>
      <c r="E3" s="128"/>
      <c r="F3" s="128"/>
      <c r="G3" s="5"/>
      <c r="H3" s="5"/>
    </row>
    <row r="4" spans="1:8" ht="15.75">
      <c r="A4" s="7"/>
      <c r="B4" s="7"/>
      <c r="C4" s="7"/>
      <c r="D4" s="7"/>
      <c r="E4" s="7"/>
      <c r="F4" s="7"/>
      <c r="G4" s="5"/>
      <c r="H4" s="5"/>
    </row>
    <row r="5" spans="1:8" ht="30.75" customHeight="1">
      <c r="A5" s="7"/>
      <c r="B5" s="7"/>
      <c r="C5" s="7"/>
      <c r="D5" s="7"/>
      <c r="E5" s="7"/>
      <c r="F5" s="7"/>
      <c r="G5" s="5"/>
      <c r="H5" s="5"/>
    </row>
    <row r="6" spans="1:8" ht="15.75">
      <c r="A6" s="7" t="s">
        <v>4</v>
      </c>
      <c r="B6" s="8"/>
      <c r="C6" s="8"/>
      <c r="D6" s="8"/>
      <c r="E6" s="7" t="s">
        <v>5</v>
      </c>
      <c r="F6" s="7"/>
      <c r="G6" s="5"/>
      <c r="H6" s="5"/>
    </row>
    <row r="7" spans="1:8" ht="15.75">
      <c r="A7" s="7"/>
      <c r="B7" s="135" t="str">
        <f>'HORT-HRTS'!B1:Q1</f>
        <v>LNAME, FNAME</v>
      </c>
      <c r="C7" s="135"/>
      <c r="D7" s="135"/>
      <c r="E7" s="137"/>
      <c r="F7" s="138"/>
      <c r="G7" s="5"/>
      <c r="H7" s="5"/>
    </row>
    <row r="8" spans="1:8" ht="10.5" customHeight="1">
      <c r="A8" s="11"/>
      <c r="B8" s="11"/>
      <c r="C8" s="11"/>
      <c r="D8" s="11"/>
      <c r="E8" s="11"/>
      <c r="F8" s="7"/>
      <c r="G8" s="5"/>
      <c r="H8" s="5"/>
    </row>
    <row r="9" spans="1:8" ht="15.75">
      <c r="A9" s="11" t="s">
        <v>6</v>
      </c>
      <c r="B9" s="12"/>
      <c r="C9" s="12"/>
      <c r="D9" s="12"/>
      <c r="E9" s="11" t="s">
        <v>7</v>
      </c>
      <c r="F9" s="7"/>
      <c r="G9" s="5"/>
      <c r="H9" s="5"/>
    </row>
    <row r="10" spans="1:8" ht="18" customHeight="1">
      <c r="A10" s="11"/>
      <c r="B10" s="139" t="str">
        <f>'HORT-HRTS'!S1</f>
        <v>00000000</v>
      </c>
      <c r="C10" s="139"/>
      <c r="D10" s="139"/>
      <c r="E10" s="19">
        <f>'HORT-HRTS'!Q20</f>
        <v>0</v>
      </c>
      <c r="F10" s="7"/>
      <c r="G10" s="5"/>
      <c r="H10" s="5"/>
    </row>
    <row r="11" spans="1:8" ht="15.75">
      <c r="A11" s="7"/>
      <c r="B11" s="8"/>
      <c r="C11" s="8"/>
      <c r="D11" s="8"/>
      <c r="E11" s="8"/>
      <c r="F11" s="7"/>
      <c r="G11" s="5"/>
      <c r="H11" s="5"/>
    </row>
    <row r="12" spans="1:8" ht="15.75">
      <c r="A12" s="7" t="s">
        <v>8</v>
      </c>
      <c r="B12" s="7"/>
      <c r="C12" s="7"/>
      <c r="D12" s="7"/>
      <c r="E12" s="7" t="s">
        <v>9</v>
      </c>
      <c r="F12" s="7"/>
      <c r="G12" s="5"/>
      <c r="H12" s="5"/>
    </row>
    <row r="13" spans="1:8" ht="15.75">
      <c r="A13" s="70"/>
      <c r="B13" s="140"/>
      <c r="C13" s="140"/>
      <c r="D13" s="140"/>
      <c r="E13" s="141" t="str">
        <f>'HORT-HRTS'!Z1</f>
        <v>HORT-HRTS</v>
      </c>
      <c r="F13" s="141"/>
      <c r="G13" s="138"/>
      <c r="H13" s="5"/>
    </row>
    <row r="14" spans="1:8" ht="10.5" customHeight="1">
      <c r="A14" s="7"/>
      <c r="B14" s="142"/>
      <c r="C14" s="142"/>
      <c r="D14" s="67"/>
      <c r="E14" s="7"/>
      <c r="F14" s="7"/>
      <c r="G14" s="5"/>
      <c r="H14" s="5"/>
    </row>
    <row r="15" spans="1:8" ht="15.75">
      <c r="A15" s="7" t="s">
        <v>10</v>
      </c>
      <c r="B15" s="8"/>
      <c r="C15" s="8"/>
      <c r="D15" s="8"/>
      <c r="E15" s="7" t="s">
        <v>11</v>
      </c>
      <c r="F15" s="7"/>
      <c r="G15" s="5"/>
      <c r="H15" s="5"/>
    </row>
    <row r="16" spans="1:8" ht="15.75">
      <c r="A16" s="7"/>
      <c r="B16" s="135" t="str">
        <f>'HORT-HRTS'!AG1</f>
        <v>ADVISOR</v>
      </c>
      <c r="C16" s="135"/>
      <c r="D16" s="64"/>
      <c r="E16" s="71" t="str">
        <f>'HORT-HRTS'!Q23</f>
        <v>N/A</v>
      </c>
      <c r="F16" s="7"/>
      <c r="G16" s="5"/>
      <c r="H16" s="5"/>
    </row>
    <row r="17" spans="1:8" ht="10.5" customHeight="1">
      <c r="A17" s="7"/>
      <c r="B17" s="7"/>
      <c r="C17" s="7"/>
      <c r="D17" s="7"/>
      <c r="E17" s="7"/>
      <c r="F17" s="7"/>
      <c r="G17" s="5"/>
      <c r="H17" s="5"/>
    </row>
    <row r="18" spans="1:8" ht="15.75">
      <c r="A18" s="7"/>
      <c r="B18" s="7" t="s">
        <v>12</v>
      </c>
      <c r="C18" s="17"/>
      <c r="D18" s="8"/>
      <c r="E18" s="7" t="s">
        <v>13</v>
      </c>
      <c r="F18" s="7"/>
      <c r="G18" s="5"/>
      <c r="H18" s="5"/>
    </row>
    <row r="19" spans="1:8" ht="15.75" customHeight="1">
      <c r="A19" s="7"/>
      <c r="B19" s="143"/>
      <c r="C19" s="143"/>
      <c r="D19" s="64"/>
      <c r="E19" s="71" t="str">
        <f>'HORT-HRTS'!Q27</f>
        <v>N/A</v>
      </c>
      <c r="F19" s="7"/>
      <c r="G19" s="5"/>
      <c r="H19" s="5"/>
    </row>
    <row r="20" spans="1:8" ht="21" customHeight="1">
      <c r="A20" s="7" t="s">
        <v>55</v>
      </c>
      <c r="B20" s="8"/>
      <c r="C20" s="65">
        <f>'HORT-HRTS'!Q22</f>
        <v>0</v>
      </c>
      <c r="D20" s="18"/>
      <c r="E20" s="7" t="s">
        <v>47</v>
      </c>
      <c r="F20" s="20">
        <f>'HORT-HRTS'!Q24</f>
        <v>0</v>
      </c>
      <c r="G20" s="5"/>
      <c r="H20" s="5"/>
    </row>
    <row r="21" spans="1:8" ht="15.75">
      <c r="A21" s="7" t="s">
        <v>14</v>
      </c>
      <c r="B21" s="8"/>
      <c r="C21" s="135"/>
      <c r="D21" s="135"/>
      <c r="E21" s="7" t="s">
        <v>48</v>
      </c>
      <c r="F21" s="20">
        <f>'HORT-HRTS'!Q26</f>
        <v>0</v>
      </c>
      <c r="G21" s="5"/>
      <c r="H21" s="5"/>
    </row>
    <row r="22" spans="1:8" ht="5.25" customHeight="1">
      <c r="A22" s="7"/>
      <c r="B22" s="7"/>
      <c r="C22" s="7"/>
      <c r="D22" s="7"/>
      <c r="E22" s="7"/>
      <c r="F22" s="7"/>
      <c r="G22" s="5"/>
      <c r="H22" s="5"/>
    </row>
    <row r="23" spans="1:8" ht="15.75">
      <c r="A23" s="7" t="s">
        <v>15</v>
      </c>
      <c r="B23" s="7"/>
      <c r="C23" s="7"/>
      <c r="D23" s="66"/>
      <c r="E23" s="7"/>
      <c r="F23" s="7"/>
      <c r="G23" s="5"/>
      <c r="H23" s="5"/>
    </row>
    <row r="24" spans="1:8" ht="3" customHeight="1">
      <c r="A24" s="8"/>
      <c r="B24" s="7"/>
      <c r="C24" s="7"/>
      <c r="D24" s="7"/>
      <c r="E24" s="7"/>
      <c r="F24" s="7"/>
      <c r="G24" s="5"/>
      <c r="H24" s="5"/>
    </row>
    <row r="25" spans="1:8" ht="48.75" customHeight="1">
      <c r="A25" s="9"/>
      <c r="B25" s="129"/>
      <c r="C25" s="130"/>
      <c r="D25" s="130"/>
      <c r="E25" s="130"/>
      <c r="F25" s="130"/>
      <c r="G25" s="5"/>
      <c r="H25" s="5"/>
    </row>
    <row r="26" spans="1:8" ht="3" customHeight="1">
      <c r="A26" s="7"/>
      <c r="B26" s="7"/>
      <c r="C26" s="7"/>
      <c r="D26" s="7"/>
      <c r="E26" s="7"/>
      <c r="F26" s="7"/>
      <c r="G26" s="5"/>
      <c r="H26" s="5"/>
    </row>
    <row r="27" spans="1:8" ht="23.25" customHeight="1">
      <c r="A27" s="7" t="s">
        <v>16</v>
      </c>
      <c r="B27" s="7"/>
      <c r="C27" s="7"/>
      <c r="D27" s="18"/>
      <c r="E27" s="7" t="s">
        <v>49</v>
      </c>
      <c r="F27" s="7"/>
      <c r="G27" s="5"/>
      <c r="H27" s="5"/>
    </row>
    <row r="28" spans="1:8" ht="21" customHeight="1" hidden="1">
      <c r="A28" s="7"/>
      <c r="B28" s="131"/>
      <c r="C28" s="131"/>
      <c r="D28" s="64"/>
      <c r="E28" s="7"/>
      <c r="F28" s="7"/>
      <c r="G28" s="5"/>
      <c r="H28" s="5"/>
    </row>
    <row r="29" spans="1:8" ht="19.5" customHeight="1">
      <c r="A29" s="72"/>
      <c r="B29" s="132"/>
      <c r="C29" s="132"/>
      <c r="D29" s="132"/>
      <c r="E29" s="133"/>
      <c r="F29" s="133"/>
      <c r="G29" s="5"/>
      <c r="H29" s="5"/>
    </row>
    <row r="30" spans="1:8" ht="6.75" customHeight="1">
      <c r="A30" s="7"/>
      <c r="B30" s="7"/>
      <c r="C30" s="7"/>
      <c r="D30" s="67"/>
      <c r="E30" s="7"/>
      <c r="F30" s="7"/>
      <c r="G30" s="5"/>
      <c r="H30" s="5"/>
    </row>
    <row r="31" spans="1:8" ht="19.5" customHeight="1">
      <c r="A31" s="7" t="s">
        <v>17</v>
      </c>
      <c r="B31" s="7"/>
      <c r="C31" s="7"/>
      <c r="D31" s="10"/>
      <c r="E31" s="65"/>
      <c r="F31" s="7"/>
      <c r="G31" s="5"/>
      <c r="H31" s="5"/>
    </row>
    <row r="32" spans="1:8" ht="15.75" customHeight="1">
      <c r="A32" s="7"/>
      <c r="B32" s="8"/>
      <c r="C32" s="7"/>
      <c r="D32" s="7"/>
      <c r="E32" s="7" t="s">
        <v>56</v>
      </c>
      <c r="F32" s="7"/>
      <c r="G32" s="5"/>
      <c r="H32" s="5"/>
    </row>
    <row r="33" spans="1:8" ht="6.75" customHeight="1">
      <c r="A33" s="7"/>
      <c r="B33" s="7"/>
      <c r="C33" s="7"/>
      <c r="D33" s="7"/>
      <c r="E33" s="7"/>
      <c r="F33" s="7"/>
      <c r="G33" s="5"/>
      <c r="H33" s="5"/>
    </row>
    <row r="34" spans="1:8" ht="16.5" customHeight="1">
      <c r="A34" s="7"/>
      <c r="B34" s="7"/>
      <c r="C34" s="7"/>
      <c r="D34" s="7"/>
      <c r="E34" s="7"/>
      <c r="F34" s="7"/>
      <c r="G34" s="5"/>
      <c r="H34" s="5"/>
    </row>
    <row r="35" spans="1:8" ht="15.75">
      <c r="A35" s="7"/>
      <c r="B35" s="7"/>
      <c r="C35" s="7"/>
      <c r="D35" s="7"/>
      <c r="E35" s="7"/>
      <c r="F35" s="7"/>
      <c r="G35" s="5"/>
      <c r="H35" s="5"/>
    </row>
    <row r="36" spans="1:8" ht="15.75">
      <c r="A36" s="7"/>
      <c r="B36" s="7"/>
      <c r="C36" s="7"/>
      <c r="D36" s="7"/>
      <c r="E36" s="7"/>
      <c r="F36" s="7"/>
      <c r="G36" s="5"/>
      <c r="H36" s="5"/>
    </row>
    <row r="37" spans="1:8" ht="19.5" customHeight="1">
      <c r="A37" s="7"/>
      <c r="B37" s="7"/>
      <c r="C37" s="7"/>
      <c r="D37" s="7"/>
      <c r="E37" s="7"/>
      <c r="F37" s="7"/>
      <c r="G37" s="5"/>
      <c r="H37" s="5"/>
    </row>
    <row r="38" spans="1:8" ht="15.75">
      <c r="A38" s="7" t="s">
        <v>57</v>
      </c>
      <c r="B38" s="7"/>
      <c r="C38" s="7"/>
      <c r="D38" s="7"/>
      <c r="E38" s="67"/>
      <c r="F38" s="67"/>
      <c r="G38" s="5"/>
      <c r="H38" s="5"/>
    </row>
    <row r="39" spans="1:9" ht="15.75">
      <c r="A39" s="7"/>
      <c r="B39" s="134" t="s">
        <v>69</v>
      </c>
      <c r="C39" s="134"/>
      <c r="D39" s="134"/>
      <c r="E39" s="134"/>
      <c r="F39" s="134"/>
      <c r="G39" s="134"/>
      <c r="H39" s="134"/>
      <c r="I39" s="134"/>
    </row>
    <row r="40" spans="1:8" ht="15.75">
      <c r="A40" s="7"/>
      <c r="B40" s="7"/>
      <c r="C40" s="7"/>
      <c r="D40" s="7"/>
      <c r="E40" s="7"/>
      <c r="F40" s="7"/>
      <c r="G40" s="5"/>
      <c r="H40" s="5"/>
    </row>
    <row r="41" spans="1:8" ht="3.75" customHeight="1">
      <c r="A41" s="7"/>
      <c r="B41" s="7"/>
      <c r="C41" s="7"/>
      <c r="D41" s="7"/>
      <c r="E41" s="67"/>
      <c r="F41" s="67"/>
      <c r="G41" s="5"/>
      <c r="H41" s="5"/>
    </row>
    <row r="42" spans="1:9" ht="14.25" customHeight="1">
      <c r="A42" s="7"/>
      <c r="B42" s="128" t="s">
        <v>70</v>
      </c>
      <c r="C42" s="128"/>
      <c r="D42" s="128"/>
      <c r="E42" s="128"/>
      <c r="F42" s="128"/>
      <c r="G42" s="128"/>
      <c r="H42" s="128"/>
      <c r="I42" s="128"/>
    </row>
    <row r="43" spans="3:4" ht="15.75">
      <c r="C43" s="67"/>
      <c r="D43" s="67"/>
    </row>
    <row r="44" spans="5:6" ht="15.75">
      <c r="E44" s="67"/>
      <c r="F44" s="67"/>
    </row>
    <row r="45" spans="2:9" ht="13.5" customHeight="1">
      <c r="B45" s="128" t="s">
        <v>71</v>
      </c>
      <c r="C45" s="128"/>
      <c r="D45" s="128"/>
      <c r="E45" s="128"/>
      <c r="F45" s="128"/>
      <c r="G45" s="128"/>
      <c r="H45" s="128"/>
      <c r="I45" s="128"/>
    </row>
    <row r="46" spans="3:4" ht="15.75">
      <c r="C46" s="73"/>
      <c r="D46" s="73"/>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rintOptions/>
  <pageMargins left="0.45" right="0.4" top="0.35" bottom="0.5" header="0.38" footer="0.5"/>
  <pageSetup fitToHeight="1" fitToWidth="1" horizontalDpi="600" verticalDpi="600" orientation="portrait"/>
  <ignoredErrors>
    <ignoredError sqref="E10 E13 E16 F20:F21 B7 B10 B16 C20 E19" unlockedFormula="1"/>
  </ignoredErrors>
  <drawing r:id="rId1"/>
</worksheet>
</file>

<file path=xl/worksheets/sheet3.xml><?xml version="1.0" encoding="utf-8"?>
<worksheet xmlns="http://schemas.openxmlformats.org/spreadsheetml/2006/main" xmlns:r="http://schemas.openxmlformats.org/officeDocument/2006/relationships">
  <dimension ref="A1:B1"/>
  <sheetViews>
    <sheetView zoomScalePageLayoutView="0" workbookViewId="0" topLeftCell="A1">
      <selection activeCell="A2" sqref="A2"/>
    </sheetView>
  </sheetViews>
  <sheetFormatPr defaultColWidth="8.8515625" defaultRowHeight="14.25" customHeight="1"/>
  <cols>
    <col min="1" max="1" width="10.421875" style="2" customWidth="1"/>
    <col min="2" max="2" width="86.421875" style="3" customWidth="1"/>
  </cols>
  <sheetData>
    <row r="1" spans="1:2" ht="24.75" customHeight="1" thickBot="1">
      <c r="A1" s="4" t="s">
        <v>0</v>
      </c>
      <c r="B1" s="1" t="s">
        <v>1</v>
      </c>
    </row>
  </sheetData>
  <sheetProtection/>
  <printOptions/>
  <pageMargins left="0.5" right="0.5" top="0.5" bottom="0.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Oklahoma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tiers@okstate.edu</dc:creator>
  <cp:keywords/>
  <dc:description/>
  <cp:lastModifiedBy>Microsoft Office User</cp:lastModifiedBy>
  <cp:lastPrinted>2022-04-28T14:01:32Z</cp:lastPrinted>
  <dcterms:created xsi:type="dcterms:W3CDTF">2011-07-12T20:37:04Z</dcterms:created>
  <dcterms:modified xsi:type="dcterms:W3CDTF">2023-10-13T19:16:10Z</dcterms:modified>
  <cp:category/>
  <cp:version/>
  <cp:contentType/>
  <cp:contentStatus/>
</cp:coreProperties>
</file>