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FD4074A6-1F53-884E-B7D9-F9E6A7ADCE78}" xr6:coauthVersionLast="47" xr6:coauthVersionMax="47" xr10:uidLastSave="{00000000-0000-0000-0000-000000000000}"/>
  <bookViews>
    <workbookView xWindow="16560" yWindow="500" windowWidth="21840" windowHeight="13020" xr2:uid="{00000000-000D-0000-FFFF-FFFF00000000}"/>
  </bookViews>
  <sheets>
    <sheet name="BIMB-PMPV" sheetId="7" r:id="rId1"/>
    <sheet name="GRAD CHECK" sheetId="8" r:id="rId2"/>
    <sheet name="ADVISOR'S NOTES" sheetId="1" r:id="rId3"/>
  </sheets>
  <definedNames>
    <definedName name="_xlnm.Print_Area" localSheetId="0">'BIMB-PMPV'!$A$1:$AI$43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5" i="7" l="1"/>
  <c r="AE35" i="7"/>
  <c r="AF35" i="7"/>
  <c r="AD36" i="7"/>
  <c r="AE36" i="7"/>
  <c r="AF36" i="7"/>
  <c r="AD37" i="7"/>
  <c r="AE37" i="7"/>
  <c r="AF37" i="7"/>
  <c r="AD38" i="7"/>
  <c r="AE38" i="7"/>
  <c r="AF38" i="7"/>
  <c r="AD39" i="7"/>
  <c r="AE39" i="7"/>
  <c r="AF39" i="7"/>
  <c r="AD40" i="7"/>
  <c r="AE40" i="7"/>
  <c r="AF40" i="7"/>
  <c r="AD41" i="7"/>
  <c r="AE41" i="7"/>
  <c r="AF41" i="7"/>
  <c r="AD42" i="7"/>
  <c r="AE42" i="7"/>
  <c r="AF42" i="7"/>
  <c r="AF12" i="7" l="1"/>
  <c r="AE12" i="7"/>
  <c r="AD12" i="7"/>
  <c r="O42" i="7"/>
  <c r="N42" i="7"/>
  <c r="M42" i="7"/>
  <c r="O41" i="7"/>
  <c r="N41" i="7"/>
  <c r="M41" i="7"/>
  <c r="O40" i="7"/>
  <c r="N40" i="7"/>
  <c r="M40" i="7"/>
  <c r="O39" i="7"/>
  <c r="N39" i="7"/>
  <c r="M39" i="7"/>
  <c r="O38" i="7"/>
  <c r="N38" i="7"/>
  <c r="M38" i="7"/>
  <c r="O37" i="7"/>
  <c r="N37" i="7"/>
  <c r="M37" i="7"/>
  <c r="O36" i="7"/>
  <c r="N36" i="7"/>
  <c r="M36" i="7"/>
  <c r="O35" i="7"/>
  <c r="N35" i="7"/>
  <c r="M35" i="7"/>
  <c r="O34" i="7"/>
  <c r="N34" i="7"/>
  <c r="M34" i="7"/>
  <c r="O33" i="7"/>
  <c r="N33" i="7"/>
  <c r="M33" i="7"/>
  <c r="O32" i="7"/>
  <c r="N32" i="7"/>
  <c r="M32" i="7"/>
  <c r="O31" i="7"/>
  <c r="N31" i="7"/>
  <c r="M31" i="7"/>
  <c r="O30" i="7"/>
  <c r="N30" i="7"/>
  <c r="M30" i="7"/>
  <c r="O29" i="7"/>
  <c r="N29" i="7"/>
  <c r="M29" i="7"/>
  <c r="O28" i="7"/>
  <c r="N28" i="7"/>
  <c r="M28" i="7"/>
  <c r="O27" i="7"/>
  <c r="N27" i="7"/>
  <c r="M27" i="7"/>
  <c r="G42" i="7" l="1"/>
  <c r="F42" i="7"/>
  <c r="E42" i="7"/>
  <c r="G41" i="7"/>
  <c r="F41" i="7"/>
  <c r="E41" i="7"/>
  <c r="G40" i="7"/>
  <c r="F40" i="7"/>
  <c r="E40" i="7"/>
  <c r="G39" i="7"/>
  <c r="F39" i="7"/>
  <c r="E39" i="7"/>
  <c r="G38" i="7"/>
  <c r="F38" i="7"/>
  <c r="E38" i="7"/>
  <c r="G37" i="7"/>
  <c r="F37" i="7"/>
  <c r="E37" i="7"/>
  <c r="G36" i="7"/>
  <c r="F36" i="7"/>
  <c r="E36" i="7"/>
  <c r="G35" i="7"/>
  <c r="F35" i="7"/>
  <c r="E35" i="7"/>
  <c r="G34" i="7"/>
  <c r="F34" i="7"/>
  <c r="E34" i="7"/>
  <c r="G33" i="7"/>
  <c r="F33" i="7"/>
  <c r="E33" i="7"/>
  <c r="G32" i="7"/>
  <c r="F32" i="7"/>
  <c r="E32" i="7"/>
  <c r="G31" i="7"/>
  <c r="F31" i="7"/>
  <c r="E31" i="7"/>
  <c r="G30" i="7"/>
  <c r="F30" i="7"/>
  <c r="E30" i="7"/>
  <c r="G29" i="7"/>
  <c r="F29" i="7"/>
  <c r="E29" i="7"/>
  <c r="G28" i="7"/>
  <c r="F28" i="7"/>
  <c r="E28" i="7"/>
  <c r="G27" i="7"/>
  <c r="F27" i="7"/>
  <c r="E27" i="7"/>
  <c r="AF19" i="7" l="1"/>
  <c r="AE19" i="7"/>
  <c r="AD19" i="7"/>
  <c r="AF18" i="7"/>
  <c r="AE18" i="7"/>
  <c r="AD18" i="7"/>
  <c r="AF17" i="7"/>
  <c r="AE17" i="7"/>
  <c r="AD17" i="7"/>
  <c r="AF16" i="7"/>
  <c r="AE16" i="7"/>
  <c r="AD16" i="7"/>
  <c r="AF15" i="7"/>
  <c r="AE15" i="7"/>
  <c r="AD15" i="7"/>
  <c r="AF14" i="7"/>
  <c r="AE14" i="7"/>
  <c r="AD14" i="7"/>
  <c r="AF13" i="7"/>
  <c r="AE13" i="7"/>
  <c r="AD13" i="7"/>
  <c r="AF11" i="7"/>
  <c r="AE11" i="7"/>
  <c r="AD11" i="7"/>
  <c r="AF22" i="7"/>
  <c r="AE22" i="7"/>
  <c r="AD22" i="7"/>
  <c r="AF21" i="7"/>
  <c r="AE21" i="7"/>
  <c r="AD21" i="7"/>
  <c r="AF20" i="7"/>
  <c r="AE20" i="7"/>
  <c r="AD20" i="7"/>
  <c r="AF10" i="7"/>
  <c r="AE10" i="7"/>
  <c r="AD10" i="7"/>
  <c r="AF9" i="7"/>
  <c r="AE9" i="7"/>
  <c r="AD9" i="7"/>
  <c r="V12" i="7"/>
  <c r="U12" i="7"/>
  <c r="T12" i="7"/>
  <c r="V11" i="7"/>
  <c r="U11" i="7"/>
  <c r="T11" i="7"/>
  <c r="V10" i="7"/>
  <c r="U10" i="7"/>
  <c r="T10" i="7"/>
  <c r="V9" i="7"/>
  <c r="U9" i="7"/>
  <c r="T9" i="7"/>
  <c r="V8" i="7"/>
  <c r="U8" i="7"/>
  <c r="T8"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AF33" i="7" l="1"/>
  <c r="AE33" i="7"/>
  <c r="AD33" i="7"/>
  <c r="Q21" i="7"/>
  <c r="AF34" i="7"/>
  <c r="AE34" i="7"/>
  <c r="AD34" i="7"/>
  <c r="Q20" i="7" l="1"/>
  <c r="Q19" i="7"/>
  <c r="F20" i="8" s="1"/>
  <c r="B16" i="8"/>
  <c r="E13" i="8"/>
  <c r="E10" i="8"/>
  <c r="B10" i="8"/>
  <c r="B7" i="8"/>
  <c r="AF44" i="7" l="1"/>
  <c r="AE44" i="7"/>
  <c r="G20" i="7"/>
  <c r="F20" i="7"/>
  <c r="E20" i="7"/>
  <c r="G19" i="7"/>
  <c r="Q17" i="7" s="1"/>
  <c r="F19" i="7"/>
  <c r="Q18" i="7" s="1"/>
  <c r="E19" i="7"/>
  <c r="C20" i="8" l="1"/>
  <c r="E16" i="8"/>
  <c r="F21" i="8"/>
  <c r="Q22" i="7" l="1"/>
  <c r="E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Tiers</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1. PLNT 1213, HORT 1013, NREM 1113
2. SOIL 1113 or 2124
3. ANSI 1023 &amp; 1021 or 1124, FDSC 1133, 
    ENTO 2993 or 3003
4. NREM 1014 or 3013, 
    ENVR 1113, BIOC 2344 or 3713, LA 1013</t>
        </r>
      </text>
    </comment>
    <comment ref="S10" authorId="1" shapeId="0" xr:uid="{00000000-0006-0000-0000-000005000000}">
      <text>
        <r>
          <rPr>
            <sz val="9"/>
            <color indexed="81"/>
            <rFont val="Tahoma"/>
            <family val="2"/>
          </rPr>
          <t>1. PLNT 1213, HORT 1013, NREM 1113
2. SOIL 1113 or 2124
3. ANSI 1023 &amp; 1021 or 1124, FDSC 1133, 
    ENTO 2993 or 3003
4. NREM 1014 or 3013, 
    ENVR 1113, BIOC 2344 or 3713, LA 1013</t>
        </r>
      </text>
    </comment>
    <comment ref="S11" authorId="1" shapeId="0" xr:uid="{00000000-0006-0000-0000-000006000000}">
      <text>
        <r>
          <rPr>
            <sz val="9"/>
            <color indexed="81"/>
            <rFont val="Tahoma"/>
            <family val="2"/>
          </rPr>
          <t>or BCOM 3113 or 3443
or ENGL 3323</t>
        </r>
      </text>
    </comment>
    <comment ref="AC11" authorId="2" shapeId="0" xr:uid="{5C919653-73ED-498A-B4E6-4204D62F1054}">
      <text>
        <r>
          <rPr>
            <sz val="9"/>
            <color indexed="81"/>
            <rFont val="Tahoma"/>
            <family val="2"/>
          </rPr>
          <t>and 1111
or BIOL 1114</t>
        </r>
      </text>
    </comment>
    <comment ref="S12" authorId="1" shapeId="0" xr:uid="{00000000-0006-0000-0000-000008000000}">
      <text>
        <r>
          <rPr>
            <sz val="9"/>
            <color indexed="81"/>
            <rFont val="Tahoma"/>
            <family val="2"/>
          </rPr>
          <t>or SPCH 3733
or AGCM 3203</t>
        </r>
      </text>
    </comment>
    <comment ref="AC12" authorId="2" shapeId="0" xr:uid="{3E713666-CF3E-4CC1-805B-B036862BF016}">
      <text>
        <r>
          <rPr>
            <sz val="9"/>
            <color indexed="81"/>
            <rFont val="Tahoma"/>
            <family val="2"/>
          </rPr>
          <t>and 1113
or BIOL 1114</t>
        </r>
      </text>
    </comment>
    <comment ref="AC13" authorId="3" shapeId="0" xr:uid="{00000000-0006-0000-0000-000009000000}">
      <text>
        <r>
          <rPr>
            <sz val="9"/>
            <color indexed="81"/>
            <rFont val="Tahoma"/>
            <family val="2"/>
          </rPr>
          <t>or PBIO 1404</t>
        </r>
      </text>
    </comment>
    <comment ref="AC14" authorId="3" shapeId="0" xr:uid="{00000000-0006-0000-0000-00000A000000}">
      <text>
        <r>
          <rPr>
            <sz val="9"/>
            <color indexed="81"/>
            <rFont val="Tahoma"/>
            <family val="2"/>
          </rPr>
          <t>or 2014</t>
        </r>
      </text>
    </comment>
    <comment ref="AC15" authorId="3" shapeId="0" xr:uid="{00000000-0006-0000-0000-00000C000000}">
      <text>
        <r>
          <rPr>
            <sz val="9"/>
            <color indexed="81"/>
            <rFont val="Tahoma"/>
            <family val="2"/>
          </rPr>
          <t>or 2114</t>
        </r>
      </text>
    </comment>
    <comment ref="C17" authorId="1" shapeId="0" xr:uid="{00000000-0006-0000-0000-00000B000000}">
      <text>
        <r>
          <rPr>
            <sz val="9"/>
            <color indexed="81"/>
            <rFont val="Tahoma"/>
            <family val="2"/>
          </rPr>
          <t>course designated
A, H, N, or S</t>
        </r>
      </text>
    </comment>
    <comment ref="C18" authorId="1" shapeId="0" xr:uid="{00000000-0006-0000-0000-00000D000000}">
      <text>
        <r>
          <rPr>
            <sz val="9"/>
            <color indexed="81"/>
            <rFont val="Tahoma"/>
            <family val="2"/>
          </rPr>
          <t>course designated
A, H, N, or S</t>
        </r>
      </text>
    </comment>
    <comment ref="AC20" authorId="1" shapeId="0" xr:uid="{00000000-0006-0000-0000-000007000000}">
      <text>
        <r>
          <rPr>
            <sz val="9"/>
            <color indexed="81"/>
            <rFont val="Tahoma"/>
            <family val="2"/>
          </rPr>
          <t>or STAT 2013 or 4013</t>
        </r>
      </text>
    </comment>
    <comment ref="AC33" authorId="3" shapeId="0" xr:uid="{00000000-0006-0000-0000-00000F000000}">
      <text>
        <r>
          <rPr>
            <sz val="9"/>
            <color indexed="81"/>
            <rFont val="Tahoma"/>
            <family val="2"/>
          </rPr>
          <t>or ANSI 3423
or PLNT 3554</t>
        </r>
      </text>
    </comment>
    <comment ref="AC34" authorId="3" shapeId="0" xr:uid="{00000000-0006-0000-0000-000010000000}">
      <text>
        <r>
          <rPr>
            <sz val="9"/>
            <color indexed="81"/>
            <rFont val="Tahoma"/>
            <family val="2"/>
          </rPr>
          <t>or ENTO 3044 or PBIO 4463</t>
        </r>
      </text>
    </comment>
  </commentList>
</comments>
</file>

<file path=xl/sharedStrings.xml><?xml version="1.0" encoding="utf-8"?>
<sst xmlns="http://schemas.openxmlformats.org/spreadsheetml/2006/main" count="118" uniqueCount="82">
  <si>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</si>
  <si>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</si>
  <si>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</si>
  <si>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</si>
  <si>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</si>
  <si>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</si>
  <si>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</si>
  <si>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</si>
  <si>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</si>
  <si>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</si>
  <si>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</si>
  <si>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</si>
  <si>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</si>
  <si>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</si>
  <si>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</si>
  <si>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</si>
  <si>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</si>
  <si>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</si>
  <si>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</si>
  <si>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</si>
  <si>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</si>
  <si>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</si>
  <si>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</si>
  <si>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</si>
  <si>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</si>
  <si>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</si>
  <si>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</si>
  <si>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</si>
  <si>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</si>
  <si>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</si>
  <si>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</si>
  <si>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</si>
  <si>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</si>
  <si>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</si>
  <si>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</si>
  <si>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</si>
  <si>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</si>
  <si>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</si>
  <si>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</si>
  <si>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</si>
  <si>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</si>
  <si>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</si>
  <si>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</si>
  <si>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</si>
  <si>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</si>
  <si>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</si>
  <si>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</si>
  <si>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</si>
  <si>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PHYS</t>
  </si>
  <si>
    <t>(D)</t>
  </si>
  <si>
    <t>Total Hours to Date:</t>
  </si>
  <si>
    <t>(hrs. = current courses + deficiencies)</t>
  </si>
  <si>
    <t>APPROVED BY:</t>
  </si>
  <si>
    <t>BIMB-PMPV</t>
  </si>
  <si>
    <t>PLNT</t>
  </si>
  <si>
    <t>(N)</t>
  </si>
  <si>
    <t>GENED</t>
  </si>
  <si>
    <t>FDSC</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</si>
  <si>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</si>
  <si>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</si>
  <si>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</si>
  <si>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</si>
  <si>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</si>
  <si>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</si>
  <si>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</si>
  <si>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Education Requirements:  40 Hours</t>
  </si>
  <si>
    <t>College/Dept. Requirements:  13 Hours</t>
  </si>
  <si>
    <t>Core Courses:  43 Hours</t>
  </si>
  <si>
    <t>Major Requirements:  63 Hours</t>
  </si>
  <si>
    <t>Elective Hours:  4 Hours</t>
  </si>
  <si>
    <t>Ag</t>
  </si>
  <si>
    <t>FERGUSON COLLEGE OF AGRICULTURE</t>
  </si>
  <si>
    <t>Total  Upper-Div. Hours to Date:</t>
  </si>
  <si>
    <t>Total  Upper-Div. Points to Date:</t>
  </si>
  <si>
    <t>Upper-Division GPA:</t>
  </si>
  <si>
    <t xml:space="preserve">Upper-Div. hours &amp; points needed: </t>
  </si>
  <si>
    <r>
      <t>________________________________________________________________________</t>
    </r>
    <r>
      <rPr>
        <sz val="12"/>
        <rFont val="Times New Roman"/>
        <family val="1"/>
      </rPr>
      <t xml:space="preserve"> Advisor/Date Signed</t>
    </r>
  </si>
  <si>
    <t>OPTION 1 or OPTION 2:  20 Hours</t>
  </si>
  <si>
    <t>00000000</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</si>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</sst>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i/>
      <sz val="16"/>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4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0" xfId="1" applyFont="1" applyAlignment="1" applyProtection="1">
      <alignment horizontal="left"/>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2" fillId="0" borderId="0" xfId="4" applyAlignment="1" applyProtection="1">
      <alignment horizontal="right"/>
      <protection hidden="1"/>
    </xf>
    <xf numFmtId="0" fontId="12" fillId="0" borderId="0" xfId="4" applyFont="1" applyProtection="1">
      <protection locked="0"/>
    </xf>
    <xf numFmtId="0" fontId="15" fillId="0" borderId="0" xfId="4" applyFont="1" applyProtection="1">
      <protection hidden="1"/>
    </xf>
    <xf numFmtId="0" fontId="15" fillId="0" borderId="0" xfId="4" applyFont="1" applyProtection="1">
      <protection locked="0"/>
    </xf>
    <xf numFmtId="0" fontId="2" fillId="0" borderId="0" xfId="4" applyProtection="1">
      <protection hidden="1"/>
    </xf>
    <xf numFmtId="0" fontId="14" fillId="0" borderId="0" xfId="4" applyFont="1" applyProtection="1">
      <protection locked="0"/>
    </xf>
    <xf numFmtId="0" fontId="2" fillId="0" borderId="0" xfId="4"/>
    <xf numFmtId="0" fontId="16" fillId="0" borderId="0" xfId="4" applyFont="1" applyProtection="1">
      <protection hidden="1"/>
    </xf>
    <xf numFmtId="0" fontId="2" fillId="0" borderId="0" xfId="4" applyProtection="1">
      <protection locked="0"/>
    </xf>
    <xf numFmtId="0" fontId="0" fillId="0" borderId="0" xfId="4" applyFont="1" applyProtection="1">
      <protection hidden="1"/>
    </xf>
    <xf numFmtId="0" fontId="2" fillId="0" borderId="2" xfId="4" applyBorder="1" applyAlignment="1" applyProtection="1">
      <alignment horizontal="left"/>
      <protection hidden="1"/>
    </xf>
    <xf numFmtId="0" fontId="0" fillId="0" borderId="0" xfId="4" applyFont="1" applyProtection="1">
      <protection locked="0" hidden="1"/>
    </xf>
    <xf numFmtId="0" fontId="1" fillId="0" borderId="0" xfId="4" applyFont="1" applyProtection="1">
      <protection hidden="1"/>
    </xf>
    <xf numFmtId="0" fontId="2" fillId="0" borderId="2" xfId="4" applyBorder="1" applyProtection="1">
      <protection locked="0"/>
    </xf>
    <xf numFmtId="0" fontId="1" fillId="0" borderId="0" xfId="4" applyFont="1" applyAlignment="1" applyProtection="1">
      <alignment horizontal="center"/>
      <protection hidden="1"/>
    </xf>
    <xf numFmtId="0" fontId="2" fillId="0" borderId="0" xfId="4" applyAlignment="1" applyProtection="1">
      <alignment horizontal="center"/>
      <protection hidden="1"/>
    </xf>
    <xf numFmtId="0" fontId="0" fillId="0" borderId="12" xfId="4" applyFont="1" applyBorder="1" applyProtection="1">
      <protection locked="0"/>
    </xf>
    <xf numFmtId="0" fontId="0" fillId="0" borderId="13" xfId="4" applyFont="1" applyBorder="1" applyAlignment="1" applyProtection="1">
      <alignment horizontal="center"/>
      <protection locked="0"/>
    </xf>
    <xf numFmtId="0" fontId="2" fillId="0" borderId="14" xfId="4" applyBorder="1" applyAlignment="1" applyProtection="1">
      <alignment horizontal="right"/>
      <protection locked="0"/>
    </xf>
    <xf numFmtId="0" fontId="2" fillId="2" borderId="15" xfId="4" applyFill="1" applyBorder="1" applyProtection="1">
      <protection hidden="1"/>
    </xf>
    <xf numFmtId="0" fontId="2" fillId="0" borderId="13" xfId="4" applyBorder="1" applyProtection="1">
      <protection locked="0"/>
    </xf>
    <xf numFmtId="0" fontId="18" fillId="0" borderId="0" xfId="4" applyFont="1" applyProtection="1">
      <protection hidden="1"/>
    </xf>
    <xf numFmtId="0" fontId="2" fillId="2" borderId="16" xfId="4" applyFill="1" applyBorder="1" applyProtection="1">
      <protection hidden="1"/>
    </xf>
    <xf numFmtId="0" fontId="2" fillId="0" borderId="0" xfId="4" applyAlignment="1" applyProtection="1">
      <alignment horizontal="left"/>
      <protection hidden="1"/>
    </xf>
    <xf numFmtId="0" fontId="12" fillId="0" borderId="0" xfId="4" applyFont="1" applyProtection="1">
      <protection hidden="1"/>
    </xf>
    <xf numFmtId="0" fontId="17" fillId="0" borderId="0" xfId="4" applyFont="1" applyProtection="1">
      <protection hidden="1"/>
    </xf>
    <xf numFmtId="0" fontId="1" fillId="0" borderId="0" xfId="4" applyFont="1" applyAlignment="1" applyProtection="1">
      <alignment horizontal="right"/>
      <protection hidden="1"/>
    </xf>
    <xf numFmtId="0" fontId="2" fillId="0" borderId="0" xfId="4" applyProtection="1">
      <protection locked="0" hidden="1"/>
    </xf>
    <xf numFmtId="0" fontId="0" fillId="0" borderId="0" xfId="4" applyFont="1" applyAlignment="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0" xfId="4" applyFont="1" applyAlignment="1" applyProtection="1">
      <alignment horizontal="center"/>
      <protection locked="0"/>
    </xf>
    <xf numFmtId="0" fontId="4" fillId="0" borderId="0" xfId="4" applyFont="1" applyAlignment="1" applyProtection="1">
      <alignment horizontal="center"/>
      <protection hidden="1"/>
    </xf>
    <xf numFmtId="0" fontId="2" fillId="0" borderId="0" xfId="4" applyAlignment="1" applyProtection="1">
      <alignment horizontal="left"/>
      <protection locked="0"/>
    </xf>
    <xf numFmtId="0" fontId="0" fillId="0" borderId="0" xfId="4" applyFont="1"/>
    <xf numFmtId="14" fontId="8" fillId="0" borderId="0" xfId="0" applyNumberFormat="1" applyFont="1"/>
    <xf numFmtId="2" fontId="9" fillId="0" borderId="0" xfId="1" applyNumberFormat="1" applyFont="1" applyAlignment="1">
      <alignment horizontal="left"/>
    </xf>
    <xf numFmtId="0" fontId="8" fillId="0" borderId="0" xfId="1" applyFont="1" applyAlignment="1">
      <alignment horizontal="center"/>
    </xf>
    <xf numFmtId="0" fontId="0" fillId="0" borderId="0" xfId="4" applyFont="1" applyAlignment="1">
      <alignment horizontal="left"/>
    </xf>
    <xf numFmtId="0" fontId="2" fillId="0" borderId="0" xfId="4" applyAlignment="1">
      <alignment horizontal="left"/>
    </xf>
    <xf numFmtId="0" fontId="0" fillId="0" borderId="0" xfId="4" applyFont="1" applyProtection="1">
      <protection locked="0"/>
    </xf>
    <xf numFmtId="0" fontId="1" fillId="0" borderId="0" xfId="4" applyFont="1"/>
    <xf numFmtId="0" fontId="4" fillId="0" borderId="0" xfId="4" applyFont="1" applyProtection="1">
      <protection hidden="1"/>
    </xf>
    <xf numFmtId="0" fontId="4" fillId="0" borderId="0" xfId="4" applyFont="1"/>
    <xf numFmtId="164" fontId="22" fillId="3" borderId="3" xfId="4" applyNumberFormat="1" applyFont="1" applyFill="1" applyBorder="1" applyAlignment="1" applyProtection="1">
      <alignment horizontal="center"/>
      <protection locked="0"/>
    </xf>
    <xf numFmtId="1" fontId="8" fillId="0" borderId="0" xfId="1" applyNumberFormat="1" applyFont="1" applyAlignment="1">
      <alignment horizontal="left"/>
    </xf>
    <xf numFmtId="0" fontId="2" fillId="0" borderId="17" xfId="4" applyBorder="1" applyProtection="1">
      <protection locked="0" hidden="1"/>
    </xf>
    <xf numFmtId="0" fontId="2" fillId="0" borderId="2" xfId="4" applyBorder="1" applyAlignment="1" applyProtection="1">
      <alignment horizontal="left"/>
      <protection locked="0" hidden="1"/>
    </xf>
    <xf numFmtId="0" fontId="2" fillId="0" borderId="5" xfId="4" applyBorder="1" applyAlignment="1" applyProtection="1">
      <alignment horizontal="left"/>
      <protection hidden="1"/>
    </xf>
    <xf numFmtId="0" fontId="2" fillId="0" borderId="5" xfId="4" applyBorder="1" applyAlignment="1" applyProtection="1">
      <alignment horizontal="left"/>
      <protection locked="0" hidden="1"/>
    </xf>
    <xf numFmtId="0" fontId="2" fillId="0" borderId="2" xfId="4" applyBorder="1" applyAlignment="1" applyProtection="1">
      <alignment horizontal="left"/>
      <protection locked="0"/>
    </xf>
    <xf numFmtId="0" fontId="0" fillId="0" borderId="6" xfId="4" applyFont="1" applyBorder="1" applyAlignment="1" applyProtection="1">
      <alignment horizontal="center"/>
      <protection locked="0"/>
    </xf>
    <xf numFmtId="0" fontId="2" fillId="0" borderId="18" xfId="4" applyBorder="1" applyProtection="1">
      <protection hidden="1"/>
    </xf>
    <xf numFmtId="0" fontId="2" fillId="0" borderId="13" xfId="4" applyBorder="1" applyProtection="1">
      <protection hidden="1"/>
    </xf>
    <xf numFmtId="0" fontId="2" fillId="0" borderId="19"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25" xfId="4" applyBorder="1" applyProtection="1">
      <protection hidden="1"/>
    </xf>
    <xf numFmtId="0" fontId="0" fillId="0" borderId="0" xfId="4" applyFont="1" applyAlignment="1" applyProtection="1">
      <alignment horizontal="left"/>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49" fontId="2" fillId="0" borderId="2" xfId="4" applyNumberFormat="1" applyBorder="1" applyAlignment="1" applyProtection="1">
      <alignment horizontal="left"/>
      <protection hidden="1"/>
    </xf>
    <xf numFmtId="49" fontId="2" fillId="0" borderId="2" xfId="4" applyNumberFormat="1" applyBorder="1" applyAlignment="1" applyProtection="1">
      <alignment horizontal="left"/>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14" fontId="0" fillId="0" borderId="3" xfId="4" applyNumberFormat="1" applyFont="1" applyBorder="1" applyAlignment="1" applyProtection="1">
      <alignment horizontal="center"/>
      <protection locked="0"/>
    </xf>
    <xf numFmtId="1" fontId="2" fillId="0" borderId="8" xfId="4" applyNumberFormat="1" applyBorder="1" applyAlignment="1" applyProtection="1">
      <alignment horizontal="center"/>
      <protection hidden="1"/>
    </xf>
    <xf numFmtId="0" fontId="0" fillId="0" borderId="7" xfId="4" applyFont="1" applyBorder="1" applyAlignment="1" applyProtection="1">
      <alignment horizontal="center"/>
      <protection hidden="1"/>
    </xf>
    <xf numFmtId="0" fontId="2" fillId="0" borderId="7" xfId="4" applyBorder="1" applyAlignment="1" applyProtection="1">
      <alignment horizontal="center"/>
      <protection hidden="1"/>
    </xf>
    <xf numFmtId="0" fontId="2" fillId="0" borderId="0" xfId="4" applyProtection="1">
      <protection hidden="1"/>
    </xf>
    <xf numFmtId="0" fontId="0" fillId="0" borderId="0" xfId="4" applyFont="1" applyAlignment="1" applyProtection="1">
      <alignment horizontal="left"/>
      <protection locked="0"/>
    </xf>
    <xf numFmtId="0" fontId="2" fillId="0" borderId="0" xfId="4" applyAlignment="1" applyProtection="1">
      <alignment horizontal="left"/>
      <protection locked="0"/>
    </xf>
    <xf numFmtId="1" fontId="2" fillId="0" borderId="9" xfId="4" applyNumberFormat="1" applyBorder="1" applyAlignment="1" applyProtection="1">
      <alignment horizontal="center"/>
      <protection hidden="1"/>
    </xf>
    <xf numFmtId="0" fontId="2" fillId="0" borderId="0" xfId="4" applyAlignment="1" applyProtection="1">
      <alignment horizontal="left"/>
      <protection hidden="1"/>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0" fillId="0" borderId="0" xfId="4" applyFont="1" applyAlignment="1">
      <alignment horizontal="left"/>
    </xf>
    <xf numFmtId="0" fontId="2" fillId="0" borderId="0" xfId="4" applyAlignment="1">
      <alignment horizontal="left"/>
    </xf>
    <xf numFmtId="0" fontId="19" fillId="0" borderId="0" xfId="4" applyFont="1" applyProtection="1">
      <protection hidden="1"/>
    </xf>
    <xf numFmtId="0" fontId="2" fillId="0" borderId="6" xfId="4" applyBorder="1" applyAlignment="1" applyProtection="1">
      <alignment horizontal="left"/>
      <protection locked="0"/>
    </xf>
    <xf numFmtId="0" fontId="2" fillId="0" borderId="0" xfId="4" applyAlignment="1" applyProtection="1">
      <alignment horizontal="center"/>
      <protection locked="0"/>
    </xf>
    <xf numFmtId="0" fontId="0" fillId="0" borderId="4" xfId="4" applyFont="1" applyBorder="1" applyAlignment="1" applyProtection="1">
      <alignment horizontal="center"/>
      <protection locked="0"/>
    </xf>
    <xf numFmtId="0" fontId="2" fillId="0" borderId="4" xfId="4" applyBorder="1" applyAlignment="1" applyProtection="1">
      <alignment horizontal="center"/>
      <protection locked="0"/>
    </xf>
    <xf numFmtId="0" fontId="2" fillId="0" borderId="6" xfId="4" applyBorder="1" applyAlignment="1" applyProtection="1">
      <alignment horizontal="center"/>
      <protection locked="0"/>
    </xf>
    <xf numFmtId="0" fontId="13" fillId="0" borderId="1" xfId="4" applyFont="1" applyBorder="1" applyAlignment="1" applyProtection="1">
      <alignment horizontal="center" vertical="center"/>
      <protection hidden="1"/>
    </xf>
    <xf numFmtId="2" fontId="2" fillId="0" borderId="7" xfId="4" applyNumberFormat="1" applyBorder="1" applyAlignment="1" applyProtection="1">
      <alignment horizontal="center"/>
      <protection hidden="1"/>
    </xf>
    <xf numFmtId="0" fontId="25" fillId="0" borderId="0" xfId="4" applyFont="1" applyAlignment="1" applyProtection="1">
      <alignment horizontal="center"/>
      <protection locked="0"/>
    </xf>
    <xf numFmtId="49" fontId="24" fillId="0" borderId="0" xfId="4" applyNumberFormat="1" applyFont="1" applyAlignment="1" applyProtection="1">
      <alignment horizontal="center"/>
      <protection locked="0"/>
    </xf>
    <xf numFmtId="0" fontId="13" fillId="0" borderId="0" xfId="4" applyFont="1" applyAlignment="1" applyProtection="1">
      <alignment horizontal="center"/>
      <protection hidden="1"/>
    </xf>
    <xf numFmtId="0" fontId="23" fillId="0" borderId="0" xfId="4" applyFont="1" applyProtection="1">
      <protection locked="0"/>
    </xf>
    <xf numFmtId="0" fontId="0" fillId="0" borderId="3" xfId="4" applyFont="1" applyBorder="1" applyAlignment="1" applyProtection="1">
      <alignment horizontal="center"/>
      <protection locked="0"/>
    </xf>
    <xf numFmtId="0" fontId="2" fillId="0" borderId="3" xfId="4"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25">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76200</xdr:rowOff>
    </xdr:from>
    <xdr:to>
      <xdr:col>25</xdr:col>
      <xdr:colOff>0</xdr:colOff>
      <xdr:row>39</xdr:row>
      <xdr:rowOff>152400</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111167" y="4448175"/>
          <a:ext cx="2527633" cy="23050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60157</xdr:colOff>
      <xdr:row>24</xdr:row>
      <xdr:rowOff>11529</xdr:rowOff>
    </xdr:from>
    <xdr:to>
      <xdr:col>35</xdr:col>
      <xdr:colOff>10027</xdr:colOff>
      <xdr:row>31</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37057" y="4059654"/>
          <a:ext cx="3093120" cy="1312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1" i="0" u="none" strike="noStrike">
              <a:solidFill>
                <a:schemeClr val="dk1"/>
              </a:solidFill>
              <a:effectLst/>
              <a:latin typeface="+mn-lt"/>
              <a:ea typeface="+mn-ea"/>
              <a:cs typeface="+mn-cs"/>
            </a:rPr>
            <a:t>OPTION</a:t>
          </a:r>
          <a:r>
            <a:rPr lang="en-US" sz="900" b="1" i="0" u="none" strike="noStrike" baseline="0">
              <a:solidFill>
                <a:schemeClr val="dk1"/>
              </a:solidFill>
              <a:effectLst/>
              <a:latin typeface="+mn-lt"/>
              <a:ea typeface="+mn-ea"/>
              <a:cs typeface="+mn-cs"/>
            </a:rPr>
            <a:t> 1:  </a:t>
          </a:r>
          <a:r>
            <a:rPr lang="en-US" sz="900" b="0" i="0" u="none" strike="noStrike" baseline="0">
              <a:solidFill>
                <a:schemeClr val="dk1"/>
              </a:solidFill>
              <a:effectLst/>
              <a:latin typeface="+mn-lt"/>
              <a:ea typeface="+mn-ea"/>
              <a:cs typeface="+mn-cs"/>
            </a:rPr>
            <a:t>Hours from accredited school pre-med or pre-vet.</a:t>
          </a:r>
        </a:p>
        <a:p>
          <a:r>
            <a:rPr lang="en-US" sz="900" b="1" i="0" u="none" strike="noStrike" baseline="0">
              <a:solidFill>
                <a:schemeClr val="dk1"/>
              </a:solidFill>
              <a:effectLst/>
              <a:latin typeface="+mn-lt"/>
              <a:ea typeface="+mn-ea"/>
              <a:cs typeface="+mn-cs"/>
            </a:rPr>
            <a:t>OPTION 2:  </a:t>
          </a:r>
          <a:r>
            <a:rPr kumimoji="0" lang="en-US" sz="900" b="1" i="0" u="none" strike="noStrike" kern="0" cap="none" spc="0" normalizeH="0" baseline="0" noProof="0">
              <a:ln>
                <a:noFill/>
              </a:ln>
              <a:solidFill>
                <a:prstClr val="black"/>
              </a:solidFill>
              <a:effectLst/>
              <a:uLnTx/>
              <a:uFillTx/>
              <a:latin typeface="+mn-lt"/>
              <a:ea typeface="+mn-ea"/>
              <a:cs typeface="+mn-cs"/>
            </a:rPr>
            <a:t>ANSI 3423, </a:t>
          </a:r>
          <a:r>
            <a:rPr lang="en-US" sz="900" b="1" i="0" u="none" strike="noStrike" baseline="0">
              <a:solidFill>
                <a:schemeClr val="dk1"/>
              </a:solidFill>
              <a:effectLst/>
              <a:latin typeface="+mn-lt"/>
              <a:ea typeface="+mn-ea"/>
              <a:cs typeface="+mn-cs"/>
            </a:rPr>
            <a:t>BIOL 3023, or PLNT 3554;  </a:t>
          </a:r>
        </a:p>
        <a:p>
          <a:r>
            <a:rPr kumimoji="0" lang="en-US" sz="900" b="1" i="0" u="none" strike="noStrike" kern="0" cap="none" spc="0" normalizeH="0" baseline="0" noProof="0">
              <a:ln>
                <a:noFill/>
              </a:ln>
              <a:solidFill>
                <a:prstClr val="black"/>
              </a:solidFill>
              <a:effectLst/>
              <a:uLnTx/>
              <a:uFillTx/>
              <a:latin typeface="+mn-lt"/>
              <a:ea typeface="+mn-ea"/>
              <a:cs typeface="+mn-cs"/>
            </a:rPr>
            <a:t>BIOL 3204, ENTO 3044, or </a:t>
          </a:r>
          <a:r>
            <a:rPr lang="en-US" sz="900" b="1" i="0" u="none" strike="noStrike" baseline="0">
              <a:solidFill>
                <a:schemeClr val="dk1"/>
              </a:solidFill>
              <a:effectLst/>
              <a:latin typeface="+mn-lt"/>
              <a:ea typeface="+mn-ea"/>
              <a:cs typeface="+mn-cs"/>
            </a:rPr>
            <a:t>PBIO 4463; </a:t>
          </a:r>
        </a:p>
        <a:p>
          <a:r>
            <a:rPr lang="en-US" sz="900" b="1" i="0" u="none" strike="noStrike" baseline="0">
              <a:solidFill>
                <a:schemeClr val="dk1"/>
              </a:solidFill>
              <a:effectLst/>
              <a:latin typeface="+mn-lt"/>
              <a:ea typeface="+mn-ea"/>
              <a:cs typeface="+mn-cs"/>
            </a:rPr>
            <a:t>13 Hours from BIOC or Related:</a:t>
          </a:r>
          <a:endParaRPr lang="en-US" sz="900" b="1" i="0" u="none" strike="noStrike">
            <a:solidFill>
              <a:schemeClr val="dk1"/>
            </a:solidFill>
            <a:effectLst/>
            <a:latin typeface="+mn-lt"/>
            <a:ea typeface="+mn-ea"/>
            <a:cs typeface="+mn-cs"/>
          </a:endParaRPr>
        </a:p>
        <a:p>
          <a:r>
            <a:rPr lang="en-US" sz="900" b="1" i="0">
              <a:solidFill>
                <a:schemeClr val="dk1"/>
              </a:solidFill>
              <a:effectLst/>
              <a:latin typeface="+mn-lt"/>
              <a:ea typeface="+mn-ea"/>
              <a:cs typeface="+mn-cs"/>
            </a:rPr>
            <a:t>ANSI</a:t>
          </a:r>
          <a:r>
            <a:rPr lang="en-US" sz="900">
              <a:solidFill>
                <a:schemeClr val="dk1"/>
              </a:solidFill>
              <a:effectLst/>
              <a:latin typeface="+mn-lt"/>
              <a:ea typeface="+mn-ea"/>
              <a:cs typeface="+mn-cs"/>
            </a:rPr>
            <a:t> </a:t>
          </a:r>
          <a:r>
            <a:rPr lang="en-US" sz="900" b="0" i="0">
              <a:solidFill>
                <a:schemeClr val="dk1"/>
              </a:solidFill>
              <a:effectLst/>
              <a:latin typeface="+mn-lt"/>
              <a:ea typeface="+mn-ea"/>
              <a:cs typeface="+mn-cs"/>
            </a:rPr>
            <a:t>3543 (Required for Pre-Vet Stutdents), </a:t>
          </a:r>
          <a:r>
            <a:rPr lang="en-US" sz="900" b="1" i="0">
              <a:solidFill>
                <a:schemeClr val="dk1"/>
              </a:solidFill>
              <a:effectLst/>
              <a:latin typeface="+mn-lt"/>
              <a:ea typeface="+mn-ea"/>
              <a:cs typeface="+mn-cs"/>
            </a:rPr>
            <a:t>BIOC</a:t>
          </a:r>
          <a:r>
            <a:rPr lang="en-US" sz="900">
              <a:solidFill>
                <a:schemeClr val="dk1"/>
              </a:solidFill>
              <a:effectLst/>
              <a:latin typeface="+mn-lt"/>
              <a:ea typeface="+mn-ea"/>
              <a:cs typeface="+mn-cs"/>
            </a:rPr>
            <a:t> </a:t>
          </a:r>
          <a:r>
            <a:rPr lang="en-US" sz="900" b="0" i="0">
              <a:solidFill>
                <a:schemeClr val="dk1"/>
              </a:solidFill>
              <a:effectLst/>
              <a:latin typeface="+mn-lt"/>
              <a:ea typeface="+mn-ea"/>
              <a:cs typeface="+mn-cs"/>
            </a:rPr>
            <a:t>1990* (up to 4</a:t>
          </a:r>
          <a:r>
            <a:rPr lang="en-US" sz="900" b="0" i="0" baseline="0">
              <a:solidFill>
                <a:schemeClr val="dk1"/>
              </a:solidFill>
              <a:effectLst/>
              <a:latin typeface="+mn-lt"/>
              <a:ea typeface="+mn-ea"/>
              <a:cs typeface="+mn-cs"/>
            </a:rPr>
            <a:t> </a:t>
          </a:r>
          <a:r>
            <a:rPr lang="en-US" sz="900" b="0" i="0">
              <a:solidFill>
                <a:schemeClr val="dk1"/>
              </a:solidFill>
              <a:effectLst/>
              <a:latin typeface="+mn-lt"/>
              <a:ea typeface="+mn-ea"/>
              <a:cs typeface="+mn-cs"/>
            </a:rPr>
            <a:t>hours), 2202, 2352, 3003, 3153, 3223 or </a:t>
          </a:r>
          <a:r>
            <a:rPr lang="en-US" sz="900" b="1" i="0">
              <a:solidFill>
                <a:schemeClr val="dk1"/>
              </a:solidFill>
              <a:effectLst/>
              <a:latin typeface="+mn-lt"/>
              <a:ea typeface="+mn-ea"/>
              <a:cs typeface="+mn-cs"/>
            </a:rPr>
            <a:t>CHEM</a:t>
          </a:r>
          <a:r>
            <a:rPr lang="en-US" sz="900" b="0" i="0">
              <a:solidFill>
                <a:schemeClr val="dk1"/>
              </a:solidFill>
              <a:effectLst/>
              <a:latin typeface="+mn-lt"/>
              <a:ea typeface="+mn-ea"/>
              <a:cs typeface="+mn-cs"/>
            </a:rPr>
            <a:t> 3433, </a:t>
          </a:r>
          <a:r>
            <a:rPr lang="en-US" sz="900" b="1" i="0">
              <a:solidFill>
                <a:schemeClr val="dk1"/>
              </a:solidFill>
              <a:effectLst/>
              <a:latin typeface="+mn-lt"/>
              <a:ea typeface="+mn-ea"/>
              <a:cs typeface="+mn-cs"/>
            </a:rPr>
            <a:t>BIOC</a:t>
          </a:r>
          <a:r>
            <a:rPr lang="en-US" sz="900" b="1" i="0" baseline="0">
              <a:solidFill>
                <a:schemeClr val="dk1"/>
              </a:solidFill>
              <a:effectLst/>
              <a:latin typeface="+mn-lt"/>
              <a:ea typeface="+mn-ea"/>
              <a:cs typeface="+mn-cs"/>
            </a:rPr>
            <a:t> </a:t>
          </a:r>
          <a:r>
            <a:rPr lang="en-US" sz="900" b="0" i="0">
              <a:solidFill>
                <a:schemeClr val="dk1"/>
              </a:solidFill>
              <a:effectLst/>
              <a:latin typeface="+mn-lt"/>
              <a:ea typeface="+mn-ea"/>
              <a:cs typeface="+mn-cs"/>
            </a:rPr>
            <a:t>3523, 4013, 4023, 4113, 4213, 4723, 4883, or 4990* (*BIOC</a:t>
          </a:r>
          <a:r>
            <a:rPr lang="en-US" sz="900" b="0" i="0" baseline="0">
              <a:solidFill>
                <a:schemeClr val="dk1"/>
              </a:solidFill>
              <a:effectLst/>
              <a:latin typeface="+mn-lt"/>
              <a:ea typeface="+mn-ea"/>
              <a:cs typeface="+mn-cs"/>
            </a:rPr>
            <a:t> 1990 &amp; 4990 may not exceed 10 hours)</a:t>
          </a:r>
          <a:r>
            <a:rPr lang="en-US" sz="900" b="0" i="0">
              <a:solidFill>
                <a:schemeClr val="dk1"/>
              </a:solidFill>
              <a:effectLst/>
              <a:latin typeface="+mn-lt"/>
              <a:ea typeface="+mn-ea"/>
              <a:cs typeface="+mn-cs"/>
            </a:rPr>
            <a:t>.</a:t>
          </a:r>
          <a:endParaRPr lang="en-US" sz="900">
            <a:effectLst/>
          </a:endParaRPr>
        </a:p>
      </xdr:txBody>
    </xdr:sp>
    <xdr:clientData/>
  </xdr:twoCellAnchor>
  <xdr:twoCellAnchor>
    <xdr:from>
      <xdr:col>16</xdr:col>
      <xdr:colOff>0</xdr:colOff>
      <xdr:row>40</xdr:row>
      <xdr:rowOff>70184</xdr:rowOff>
    </xdr:from>
    <xdr:to>
      <xdr:col>24</xdr:col>
      <xdr:colOff>721895</xdr:colOff>
      <xdr:row>42</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92379" y="6984331"/>
          <a:ext cx="2574758" cy="2747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a:t>
          </a:r>
          <a:r>
            <a:rPr lang="en-US" sz="900" b="1" baseline="0"/>
            <a:t> OR HIGHER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2"/>
  <sheetViews>
    <sheetView showGridLines="0" tabSelected="1" zoomScaleNormal="100" workbookViewId="0">
      <selection activeCell="Y16" sqref="Y16"/>
    </sheetView>
  </sheetViews>
  <sheetFormatPr baseColWidth="10" defaultColWidth="9.1640625" defaultRowHeight="13" x14ac:dyDescent="0.15"/>
  <cols>
    <col min="1" max="1" width="7.5" style="31" customWidth="1"/>
    <col min="2" max="2" width="6.5" style="31" customWidth="1"/>
    <col min="3" max="4" width="3.5" style="31" customWidth="1"/>
    <col min="5" max="5" width="3.5" style="29" hidden="1" customWidth="1"/>
    <col min="6" max="6" width="5.5" style="29" hidden="1" customWidth="1"/>
    <col min="7" max="7" width="6.5" style="29" hidden="1" customWidth="1"/>
    <col min="8" max="8" width="1.83203125" style="29"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29" hidden="1" customWidth="1"/>
    <col min="16" max="16" width="2" style="31" customWidth="1"/>
    <col min="17" max="17" width="7.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8"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2.83203125" style="31" customWidth="1"/>
    <col min="36" max="16384" width="9.1640625" style="31"/>
  </cols>
  <sheetData>
    <row r="1" spans="1:35" ht="21.75" customHeight="1" x14ac:dyDescent="0.2">
      <c r="A1" s="25" t="s">
        <v>17</v>
      </c>
      <c r="B1" s="123" t="s">
        <v>61</v>
      </c>
      <c r="C1" s="123"/>
      <c r="D1" s="123"/>
      <c r="E1" s="123"/>
      <c r="F1" s="123"/>
      <c r="G1" s="123"/>
      <c r="H1" s="123"/>
      <c r="I1" s="123"/>
      <c r="J1" s="123"/>
      <c r="K1" s="123"/>
      <c r="L1" s="123"/>
      <c r="M1" s="123"/>
      <c r="N1" s="123"/>
      <c r="O1" s="123"/>
      <c r="P1" s="123"/>
      <c r="Q1" s="123"/>
      <c r="R1" s="25" t="s">
        <v>6</v>
      </c>
      <c r="S1" s="124" t="s">
        <v>78</v>
      </c>
      <c r="T1" s="124"/>
      <c r="U1" s="124"/>
      <c r="V1" s="124"/>
      <c r="W1" s="124"/>
      <c r="X1" s="124"/>
      <c r="Y1" s="124"/>
      <c r="Z1" s="125" t="s">
        <v>53</v>
      </c>
      <c r="AA1" s="125"/>
      <c r="AB1" s="125"/>
      <c r="AC1" s="25" t="s">
        <v>18</v>
      </c>
      <c r="AD1" s="25"/>
      <c r="AE1" s="25"/>
      <c r="AF1" s="25"/>
      <c r="AG1" s="126" t="s">
        <v>62</v>
      </c>
      <c r="AH1" s="126"/>
      <c r="AI1" s="126"/>
    </row>
    <row r="2" spans="1:35" ht="23" hidden="1" x14ac:dyDescent="0.25">
      <c r="A2" s="25"/>
      <c r="B2" s="25"/>
      <c r="C2" s="26"/>
      <c r="D2" s="33"/>
      <c r="E2" s="33"/>
      <c r="F2" s="33"/>
      <c r="G2" s="33"/>
      <c r="H2" s="33"/>
      <c r="I2" s="33"/>
      <c r="J2" s="33"/>
      <c r="K2" s="33"/>
      <c r="L2" s="33"/>
      <c r="M2" s="33"/>
      <c r="N2" s="33"/>
      <c r="O2" s="33"/>
      <c r="P2" s="33"/>
      <c r="Q2" s="33"/>
      <c r="R2" s="33"/>
      <c r="S2" s="25"/>
      <c r="T2" s="27"/>
      <c r="U2" s="27"/>
      <c r="V2" s="27"/>
      <c r="W2" s="28"/>
      <c r="X2" s="28"/>
      <c r="Y2" s="28"/>
      <c r="Z2" s="29"/>
      <c r="AA2" s="29"/>
      <c r="AB2" s="29"/>
      <c r="AC2" s="25"/>
      <c r="AD2" s="25"/>
      <c r="AE2" s="25"/>
      <c r="AF2" s="25"/>
      <c r="AG2" s="30"/>
      <c r="AH2" s="30"/>
      <c r="AI2" s="30"/>
    </row>
    <row r="3" spans="1:35" ht="23.25" customHeight="1" x14ac:dyDescent="0.25">
      <c r="A3" s="37" t="s">
        <v>65</v>
      </c>
      <c r="D3" s="29"/>
      <c r="H3" s="48"/>
      <c r="O3" s="31"/>
      <c r="Q3" s="37" t="s">
        <v>66</v>
      </c>
      <c r="R3" s="74"/>
      <c r="S3" s="51"/>
      <c r="T3" s="75"/>
      <c r="U3" s="75"/>
      <c r="V3" s="75"/>
      <c r="W3" s="76"/>
      <c r="X3" s="76"/>
      <c r="Y3" s="76"/>
      <c r="Z3" s="29"/>
      <c r="AA3" s="34" t="s">
        <v>68</v>
      </c>
      <c r="AB3" s="29"/>
      <c r="AC3" s="29"/>
      <c r="AD3" s="29"/>
      <c r="AE3" s="29"/>
      <c r="AF3" s="29"/>
      <c r="AG3" s="29"/>
      <c r="AH3" s="49"/>
      <c r="AI3" s="65" t="s">
        <v>80</v>
      </c>
    </row>
    <row r="4" spans="1:35"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5" x14ac:dyDescent="0.15">
      <c r="A5" s="32" t="s">
        <v>19</v>
      </c>
      <c r="B5" s="32"/>
      <c r="C5" s="32" t="s">
        <v>20</v>
      </c>
      <c r="D5" s="32"/>
      <c r="E5" s="50" t="s">
        <v>21</v>
      </c>
      <c r="F5" s="50" t="s">
        <v>22</v>
      </c>
      <c r="G5" s="50" t="s">
        <v>23</v>
      </c>
      <c r="H5" s="50"/>
      <c r="I5" s="29"/>
      <c r="J5" s="32" t="s">
        <v>24</v>
      </c>
      <c r="K5" s="32"/>
      <c r="L5" s="32"/>
      <c r="M5" s="29"/>
      <c r="N5" s="29"/>
      <c r="P5" s="29"/>
      <c r="Q5" s="32" t="s">
        <v>19</v>
      </c>
      <c r="R5" s="32"/>
      <c r="S5" s="32" t="s">
        <v>20</v>
      </c>
      <c r="T5" s="50" t="s">
        <v>21</v>
      </c>
      <c r="U5" s="50" t="s">
        <v>22</v>
      </c>
      <c r="V5" s="50" t="s">
        <v>23</v>
      </c>
      <c r="W5" s="29"/>
      <c r="X5" s="32" t="s">
        <v>24</v>
      </c>
      <c r="Y5" s="29"/>
      <c r="Z5" s="29"/>
      <c r="AA5" s="32" t="s">
        <v>19</v>
      </c>
      <c r="AB5" s="32"/>
      <c r="AC5" s="32" t="s">
        <v>20</v>
      </c>
      <c r="AD5" s="50" t="s">
        <v>21</v>
      </c>
      <c r="AE5" s="50" t="s">
        <v>22</v>
      </c>
      <c r="AF5" s="50" t="s">
        <v>23</v>
      </c>
      <c r="AG5" s="29"/>
      <c r="AH5" s="32" t="s">
        <v>24</v>
      </c>
      <c r="AI5" s="29"/>
    </row>
    <row r="6" spans="1:35"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5" x14ac:dyDescent="0.15">
      <c r="A7" s="29" t="s">
        <v>25</v>
      </c>
      <c r="B7" s="80">
        <v>1113</v>
      </c>
      <c r="C7" s="127"/>
      <c r="D7" s="128"/>
      <c r="E7" s="33">
        <f t="shared" ref="E7:E18" si="0">IF(H7&lt;&gt;"",H7,3)*IF(C7="A",4,IF(C7="B",3,IF(C7="C",2,IF(C7="D",1,IF(AND(C7&gt;=0,C7&lt;=4,ISNUMBER(C7)),C7,0)))))</f>
        <v>0</v>
      </c>
      <c r="F7" s="33" t="str">
        <f t="shared" ref="F7:F18" si="1">IF(OR(C7="A",C7="B",C7="C",C7="D",C7="F",AND(C7&gt;=0,C7&lt;=4,ISNUMBER(C7))),IF(H7&lt;&gt;"",H7,3),"")</f>
        <v/>
      </c>
      <c r="G7" s="33" t="str">
        <f t="shared" ref="G7:G18" si="2">IF(OR(C7="A",C7="B",C7="C",C7="D",C7="P",AND(C7&gt;=0,C7&lt;=4,ISNUMBER(C7))),IF(H7&lt;&gt;"",H7,3),"")</f>
        <v/>
      </c>
      <c r="H7" s="33"/>
      <c r="I7" s="100"/>
      <c r="J7" s="100"/>
      <c r="K7" s="100"/>
      <c r="L7" s="100"/>
      <c r="M7" s="29"/>
      <c r="N7" s="29"/>
      <c r="P7" s="29"/>
      <c r="Q7" s="29"/>
      <c r="R7" s="29"/>
      <c r="S7" s="29"/>
      <c r="T7" s="29"/>
      <c r="U7" s="29"/>
      <c r="V7" s="29"/>
      <c r="W7" s="29"/>
      <c r="X7" s="29"/>
      <c r="Y7" s="29"/>
      <c r="Z7" s="29"/>
      <c r="AA7" s="37" t="s">
        <v>67</v>
      </c>
      <c r="AB7" s="29"/>
      <c r="AC7" s="29"/>
      <c r="AD7" s="29"/>
      <c r="AE7" s="29"/>
      <c r="AF7" s="29"/>
      <c r="AG7" s="29"/>
      <c r="AH7" s="29"/>
      <c r="AI7" s="29"/>
    </row>
    <row r="8" spans="1:35" x14ac:dyDescent="0.15">
      <c r="A8" s="29" t="s">
        <v>25</v>
      </c>
      <c r="B8" s="80">
        <v>1213</v>
      </c>
      <c r="C8" s="118"/>
      <c r="D8" s="119"/>
      <c r="E8" s="33">
        <f t="shared" si="0"/>
        <v>0</v>
      </c>
      <c r="F8" s="33" t="str">
        <f t="shared" si="1"/>
        <v/>
      </c>
      <c r="G8" s="33" t="str">
        <f t="shared" si="2"/>
        <v/>
      </c>
      <c r="H8" s="33"/>
      <c r="I8" s="100"/>
      <c r="J8" s="100"/>
      <c r="K8" s="100"/>
      <c r="L8" s="100"/>
      <c r="M8" s="29"/>
      <c r="N8" s="29"/>
      <c r="P8" s="29"/>
      <c r="Q8" s="29" t="s">
        <v>81</v>
      </c>
      <c r="R8" s="35">
        <v>1111</v>
      </c>
      <c r="S8" s="63"/>
      <c r="T8" s="33">
        <f>IF(W8&lt;&gt;"",W8,3)*IF(S8="A",4,IF(S8="B",3,IF(S8="C",2,IF(S8="D",1,IF(AND(S8&gt;=0,S8&lt;=4,ISNUMBER(S8)),S8,0)))))</f>
        <v>0</v>
      </c>
      <c r="U8" s="33" t="str">
        <f>IF(OR(S8="A",S8="B",S8="C",S8="D",S8="F",AND(S8&gt;=0,S8&lt;=4,ISNUMBER(S8))),IF(W8&lt;&gt;"",W8,3),"")</f>
        <v/>
      </c>
      <c r="V8" s="33" t="str">
        <f>IF(OR(S8="A",S8="B",S8="C",S8="D",S8="P",AND(S8&gt;=0,S8&lt;=4,ISNUMBER(S8))),IF(W8&lt;&gt;"",W8,3),"")</f>
        <v/>
      </c>
      <c r="W8" s="33">
        <v>1</v>
      </c>
      <c r="X8" s="99"/>
      <c r="Y8" s="100"/>
      <c r="Z8" s="29"/>
      <c r="AA8" s="29"/>
      <c r="AB8" s="29"/>
      <c r="AC8" s="29"/>
      <c r="AD8" s="29"/>
      <c r="AE8" s="29"/>
      <c r="AF8" s="29"/>
      <c r="AG8" s="29"/>
      <c r="AH8" s="29"/>
      <c r="AI8" s="29"/>
    </row>
    <row r="9" spans="1:35" x14ac:dyDescent="0.15">
      <c r="A9" s="29" t="s">
        <v>26</v>
      </c>
      <c r="B9" s="82">
        <v>1103</v>
      </c>
      <c r="C9" s="118"/>
      <c r="D9" s="119"/>
      <c r="E9" s="33">
        <f t="shared" si="0"/>
        <v>0</v>
      </c>
      <c r="F9" s="33" t="str">
        <f t="shared" si="1"/>
        <v/>
      </c>
      <c r="G9" s="33" t="str">
        <f t="shared" si="2"/>
        <v/>
      </c>
      <c r="H9" s="33"/>
      <c r="I9" s="100"/>
      <c r="J9" s="100"/>
      <c r="K9" s="100"/>
      <c r="L9" s="100"/>
      <c r="M9" s="29"/>
      <c r="N9" s="29"/>
      <c r="P9" s="29"/>
      <c r="Q9" s="36" t="s">
        <v>54</v>
      </c>
      <c r="R9" s="82">
        <v>1213</v>
      </c>
      <c r="S9" s="62"/>
      <c r="T9" s="33">
        <f t="shared" ref="T9:T12" si="3">IF(W9&lt;&gt;"",W9,3)*IF(S9="A",4,IF(S9="B",3,IF(S9="C",2,IF(S9="D",1,IF(AND(S9&gt;=0,S9&lt;=4,ISNUMBER(S9)),S9,0)))))</f>
        <v>0</v>
      </c>
      <c r="U9" s="33" t="str">
        <f t="shared" ref="U9:U12" si="4">IF(OR(S9="A",S9="B",S9="C",S9="D",S9="F",AND(S9&gt;=0,S9&lt;=4,ISNUMBER(S9))),IF(W9&lt;&gt;"",W9,3),"")</f>
        <v/>
      </c>
      <c r="V9" s="33" t="str">
        <f t="shared" ref="V9:V12" si="5">IF(OR(S9="A",S9="B",S9="C",S9="D",S9="P",AND(S9&gt;=0,S9&lt;=4,ISNUMBER(S9))),IF(W9&lt;&gt;"",W9,3),"")</f>
        <v/>
      </c>
      <c r="W9" s="33"/>
      <c r="X9" s="99"/>
      <c r="Y9" s="100"/>
      <c r="Z9" s="29"/>
      <c r="AA9" s="34" t="s">
        <v>33</v>
      </c>
      <c r="AB9" s="97">
        <v>3723</v>
      </c>
      <c r="AC9" s="63"/>
      <c r="AD9" s="33">
        <f t="shared" ref="AD9:AD22" si="6">IF(AG9&lt;&gt;"",AG9,3)*IF(AC9="A",4,IF(AC9="B",3,IF(AC9="C",2,IF(AC9="D",1,IF(AND(AC9&gt;=0,AC9&lt;=4,ISNUMBER(AC9)),AC9,0)))))</f>
        <v>0</v>
      </c>
      <c r="AE9" s="33" t="str">
        <f t="shared" ref="AE9:AE22" si="7">IF(OR(AC9="A",AC9="B",AC9="C",AC9="D",AC9="F",AND(AC9&gt;=0,AC9&lt;=4,ISNUMBER(AC9))),IF(AG9&lt;&gt;"",AG9,3),"")</f>
        <v/>
      </c>
      <c r="AF9" s="33" t="str">
        <f t="shared" ref="AF9:AF22" si="8">IF(OR(AC9="A",AC9="B",AC9="C",AC9="D",AC9="P",AND(AC9&gt;=0,AC9&lt;=4,ISNUMBER(AC9))),IF(AG9&lt;&gt;"",AG9,3),"")</f>
        <v/>
      </c>
      <c r="AG9" s="33"/>
      <c r="AH9" s="99"/>
      <c r="AI9" s="100"/>
    </row>
    <row r="10" spans="1:35" x14ac:dyDescent="0.15">
      <c r="A10" s="29" t="s">
        <v>27</v>
      </c>
      <c r="B10" s="81">
        <v>1113</v>
      </c>
      <c r="C10" s="118"/>
      <c r="D10" s="119"/>
      <c r="E10" s="33">
        <f t="shared" si="0"/>
        <v>0</v>
      </c>
      <c r="F10" s="33" t="str">
        <f t="shared" si="1"/>
        <v/>
      </c>
      <c r="G10" s="33" t="str">
        <f t="shared" si="2"/>
        <v/>
      </c>
      <c r="H10" s="33"/>
      <c r="I10" s="100"/>
      <c r="J10" s="100"/>
      <c r="K10" s="100"/>
      <c r="L10" s="100"/>
      <c r="M10" s="29"/>
      <c r="N10" s="29"/>
      <c r="P10" s="29"/>
      <c r="Q10" s="36" t="s">
        <v>57</v>
      </c>
      <c r="R10" s="82">
        <v>1133</v>
      </c>
      <c r="S10" s="62"/>
      <c r="T10" s="33">
        <f t="shared" si="3"/>
        <v>0</v>
      </c>
      <c r="U10" s="33" t="str">
        <f t="shared" si="4"/>
        <v/>
      </c>
      <c r="V10" s="33" t="str">
        <f t="shared" si="5"/>
        <v/>
      </c>
      <c r="W10" s="33"/>
      <c r="X10" s="99"/>
      <c r="Y10" s="100"/>
      <c r="Z10" s="34"/>
      <c r="AA10" s="34" t="s">
        <v>33</v>
      </c>
      <c r="AB10" s="97">
        <v>3813</v>
      </c>
      <c r="AC10" s="62"/>
      <c r="AD10" s="33">
        <f t="shared" si="6"/>
        <v>0</v>
      </c>
      <c r="AE10" s="33" t="str">
        <f t="shared" si="7"/>
        <v/>
      </c>
      <c r="AF10" s="33" t="str">
        <f t="shared" si="8"/>
        <v/>
      </c>
      <c r="AG10" s="33"/>
      <c r="AH10" s="99"/>
      <c r="AI10" s="100"/>
    </row>
    <row r="11" spans="1:35" x14ac:dyDescent="0.15">
      <c r="A11" s="29" t="s">
        <v>29</v>
      </c>
      <c r="B11" s="81">
        <v>2144</v>
      </c>
      <c r="C11" s="118"/>
      <c r="D11" s="119"/>
      <c r="E11" s="33">
        <f t="shared" si="0"/>
        <v>0</v>
      </c>
      <c r="F11" s="33" t="str">
        <f t="shared" si="1"/>
        <v/>
      </c>
      <c r="G11" s="33" t="str">
        <f t="shared" si="2"/>
        <v/>
      </c>
      <c r="H11" s="33">
        <v>4</v>
      </c>
      <c r="I11" s="100"/>
      <c r="J11" s="100"/>
      <c r="K11" s="100"/>
      <c r="L11" s="100"/>
      <c r="M11" s="29"/>
      <c r="N11" s="29"/>
      <c r="P11" s="29"/>
      <c r="Q11" s="73" t="s">
        <v>58</v>
      </c>
      <c r="R11" s="83">
        <v>3103</v>
      </c>
      <c r="S11" s="63"/>
      <c r="T11" s="33">
        <f t="shared" si="3"/>
        <v>0</v>
      </c>
      <c r="U11" s="33" t="str">
        <f t="shared" si="4"/>
        <v/>
      </c>
      <c r="V11" s="33" t="str">
        <f t="shared" si="5"/>
        <v/>
      </c>
      <c r="W11" s="33"/>
      <c r="X11" s="99"/>
      <c r="Y11" s="100"/>
      <c r="Z11" s="29"/>
      <c r="AA11" s="34" t="s">
        <v>31</v>
      </c>
      <c r="AB11" s="98">
        <v>1113</v>
      </c>
      <c r="AC11" s="62"/>
      <c r="AD11" s="33">
        <f>IF(AG11&lt;&gt;"",AG11,3)*IF(AC11="A",4,IF(AC11="B",3,IF(AC11="C",2,IF(AC11="D",1,IF(AND(AC11&gt;=0,AC11&lt;=4,ISNUMBER(AC11)),AC11,0)))))</f>
        <v>0</v>
      </c>
      <c r="AE11" s="33" t="str">
        <f>IF(OR(AC11="A",AC11="B",AC11="C",AC11="D",AC11="F",AND(AC11&gt;=0,AC11&lt;=4,ISNUMBER(AC11))),IF(AG11&lt;&gt;"",AG11,3),"")</f>
        <v/>
      </c>
      <c r="AF11" s="33" t="str">
        <f>IF(OR(AC11="A",AC11="B",AC11="C",AC11="D",AC11="P",AND(AC11&gt;=0,AC11&lt;=4,ISNUMBER(AC11))),IF(AG11&lt;&gt;"",AG11,3),"")</f>
        <v/>
      </c>
      <c r="AG11" s="33"/>
      <c r="AH11" s="99"/>
      <c r="AI11" s="100"/>
    </row>
    <row r="12" spans="1:35" x14ac:dyDescent="0.15">
      <c r="A12" s="33" t="s">
        <v>30</v>
      </c>
      <c r="B12" s="82"/>
      <c r="C12" s="118"/>
      <c r="D12" s="119"/>
      <c r="E12" s="33">
        <f t="shared" si="0"/>
        <v>0</v>
      </c>
      <c r="F12" s="33" t="str">
        <f t="shared" si="1"/>
        <v/>
      </c>
      <c r="G12" s="33" t="str">
        <f t="shared" si="2"/>
        <v/>
      </c>
      <c r="H12" s="33"/>
      <c r="I12" s="100"/>
      <c r="J12" s="100"/>
      <c r="K12" s="100"/>
      <c r="L12" s="100"/>
      <c r="P12" s="29"/>
      <c r="Q12" s="36" t="s">
        <v>79</v>
      </c>
      <c r="R12" s="82">
        <v>2713</v>
      </c>
      <c r="S12" s="63"/>
      <c r="T12" s="33">
        <f t="shared" si="3"/>
        <v>0</v>
      </c>
      <c r="U12" s="33" t="str">
        <f t="shared" si="4"/>
        <v/>
      </c>
      <c r="V12" s="33" t="str">
        <f t="shared" si="5"/>
        <v/>
      </c>
      <c r="W12" s="33"/>
      <c r="X12" s="99"/>
      <c r="Y12" s="100"/>
      <c r="Z12" s="29"/>
      <c r="AA12" s="34" t="s">
        <v>31</v>
      </c>
      <c r="AB12" s="97">
        <v>1111</v>
      </c>
      <c r="AC12" s="62"/>
      <c r="AD12" s="33">
        <f t="shared" ref="AD12" si="9">IF(AG12&lt;&gt;"",AG12,3)*IF(AC12="A",4,IF(AC12="B",3,IF(AC12="C",2,IF(AC12="D",1,IF(AND(AC12&gt;=0,AC12&lt;=4,ISNUMBER(AC12)),AC12,0)))))</f>
        <v>0</v>
      </c>
      <c r="AE12" s="33" t="str">
        <f t="shared" ref="AE12" si="10">IF(OR(AC12="A",AC12="B",AC12="C",AC12="D",AC12="F",AND(AC12&gt;=0,AC12&lt;=4,ISNUMBER(AC12))),IF(AG12&lt;&gt;"",AG12,3),"")</f>
        <v/>
      </c>
      <c r="AF12" s="33" t="str">
        <f t="shared" ref="AF12" si="11">IF(OR(AC12="A",AC12="B",AC12="C",AC12="D",AC12="P",AND(AC12&gt;=0,AC12&lt;=4,ISNUMBER(AC12))),IF(AG12&lt;&gt;"",AG12,3),"")</f>
        <v/>
      </c>
      <c r="AG12" s="33">
        <v>1</v>
      </c>
      <c r="AH12" s="99"/>
      <c r="AI12" s="100"/>
    </row>
    <row r="13" spans="1:35" x14ac:dyDescent="0.15">
      <c r="A13" s="33" t="s">
        <v>30</v>
      </c>
      <c r="B13" s="82"/>
      <c r="C13" s="118"/>
      <c r="D13" s="119"/>
      <c r="E13" s="33">
        <f t="shared" si="0"/>
        <v>0</v>
      </c>
      <c r="F13" s="33" t="str">
        <f t="shared" si="1"/>
        <v/>
      </c>
      <c r="G13" s="33" t="str">
        <f t="shared" si="2"/>
        <v/>
      </c>
      <c r="H13" s="33"/>
      <c r="I13" s="100"/>
      <c r="J13" s="100"/>
      <c r="K13" s="100"/>
      <c r="L13" s="100"/>
      <c r="M13" s="29"/>
      <c r="N13" s="29"/>
      <c r="P13" s="29"/>
      <c r="Q13" s="34"/>
      <c r="R13" s="79"/>
      <c r="S13" s="84"/>
      <c r="T13" s="33"/>
      <c r="U13" s="33"/>
      <c r="V13" s="33"/>
      <c r="W13" s="33"/>
      <c r="X13" s="116"/>
      <c r="Y13" s="116"/>
      <c r="Z13" s="29"/>
      <c r="AA13" s="73" t="s">
        <v>31</v>
      </c>
      <c r="AB13" s="98">
        <v>1604</v>
      </c>
      <c r="AC13" s="62"/>
      <c r="AD13" s="33">
        <f>IF(AG13&lt;&gt;"",AG13,3)*IF(AC13="A",4,IF(AC13="B",3,IF(AC13="C",2,IF(AC13="D",1,IF(AND(AC13&gt;=0,AC13&lt;=4,ISNUMBER(AC13)),AC13,0)))))</f>
        <v>0</v>
      </c>
      <c r="AE13" s="33" t="str">
        <f>IF(OR(AC13="A",AC13="B",AC13="C",AC13="D",AC13="F",AND(AC13&gt;=0,AC13&lt;=4,ISNUMBER(AC13))),IF(AG13&lt;&gt;"",AG13,3),"")</f>
        <v/>
      </c>
      <c r="AF13" s="33" t="str">
        <f>IF(OR(AC13="A",AC13="B",AC13="C",AC13="D",AC13="P",AND(AC13&gt;=0,AC13&lt;=4,ISNUMBER(AC13))),IF(AG13&lt;&gt;"",AG13,3),"")</f>
        <v/>
      </c>
      <c r="AG13" s="33">
        <v>4</v>
      </c>
      <c r="AH13" s="99"/>
      <c r="AI13" s="100"/>
    </row>
    <row r="14" spans="1:35" x14ac:dyDescent="0.15">
      <c r="A14" s="73" t="s">
        <v>55</v>
      </c>
      <c r="B14" s="82"/>
      <c r="C14" s="118"/>
      <c r="D14" s="119"/>
      <c r="E14" s="33">
        <f t="shared" si="0"/>
        <v>0</v>
      </c>
      <c r="F14" s="33" t="str">
        <f t="shared" si="1"/>
        <v/>
      </c>
      <c r="G14" s="33" t="str">
        <f t="shared" si="2"/>
        <v/>
      </c>
      <c r="H14" s="33">
        <v>5</v>
      </c>
      <c r="I14" s="100"/>
      <c r="J14" s="100"/>
      <c r="K14" s="100"/>
      <c r="L14" s="100"/>
      <c r="M14" s="29"/>
      <c r="N14" s="29"/>
      <c r="P14" s="29"/>
      <c r="Q14" s="34"/>
      <c r="R14" s="52"/>
      <c r="S14" s="64"/>
      <c r="T14" s="33"/>
      <c r="U14" s="33"/>
      <c r="V14" s="33"/>
      <c r="W14" s="33"/>
      <c r="X14" s="66"/>
      <c r="Y14" s="66"/>
      <c r="Z14" s="51"/>
      <c r="AA14" s="34" t="s">
        <v>48</v>
      </c>
      <c r="AB14" s="98">
        <v>1114</v>
      </c>
      <c r="AC14" s="62"/>
      <c r="AD14" s="33">
        <f>IF(AG14&lt;&gt;"",AG14,3)*IF(AC14="A",4,IF(AC14="B",3,IF(AC14="C",2,IF(AC14="D",1,IF(AND(AC14&gt;=0,AC14&lt;=4,ISNUMBER(AC14)),AC14,0)))))</f>
        <v>0</v>
      </c>
      <c r="AE14" s="33" t="str">
        <f>IF(OR(AC14="A",AC14="B",AC14="C",AC14="D",AC14="F",AND(AC14&gt;=0,AC14&lt;=4,ISNUMBER(AC14))),IF(AG14&lt;&gt;"",AG14,3),"")</f>
        <v/>
      </c>
      <c r="AF14" s="33" t="str">
        <f>IF(OR(AC14="A",AC14="B",AC14="C",AC14="D",AC14="P",AND(AC14&gt;=0,AC14&lt;=4,ISNUMBER(AC14))),IF(AG14&lt;&gt;"",AG14,3),"")</f>
        <v/>
      </c>
      <c r="AG14" s="33">
        <v>4</v>
      </c>
      <c r="AH14" s="99"/>
      <c r="AI14" s="100"/>
    </row>
    <row r="15" spans="1:35" x14ac:dyDescent="0.15">
      <c r="A15" s="29" t="s">
        <v>32</v>
      </c>
      <c r="B15" s="81">
        <v>1314</v>
      </c>
      <c r="C15" s="118"/>
      <c r="D15" s="119"/>
      <c r="E15" s="33">
        <f t="shared" si="0"/>
        <v>0</v>
      </c>
      <c r="F15" s="33" t="str">
        <f t="shared" si="1"/>
        <v/>
      </c>
      <c r="G15" s="33" t="str">
        <f t="shared" si="2"/>
        <v/>
      </c>
      <c r="H15" s="33">
        <v>4</v>
      </c>
      <c r="I15" s="100"/>
      <c r="J15" s="100"/>
      <c r="K15" s="100"/>
      <c r="L15" s="100"/>
      <c r="M15" s="29"/>
      <c r="N15" s="29"/>
      <c r="P15" s="29"/>
      <c r="Q15" s="101"/>
      <c r="R15" s="101"/>
      <c r="S15" s="101"/>
      <c r="T15" s="101"/>
      <c r="U15" s="101"/>
      <c r="V15" s="101"/>
      <c r="W15" s="101"/>
      <c r="X15" s="29" t="s">
        <v>35</v>
      </c>
      <c r="Y15" s="29"/>
      <c r="Z15" s="29"/>
      <c r="AA15" s="34" t="s">
        <v>48</v>
      </c>
      <c r="AB15" s="98">
        <v>1214</v>
      </c>
      <c r="AC15" s="62"/>
      <c r="AD15" s="33">
        <f>IF(AG15&lt;&gt;"",AG15,3)*IF(AC15="A",4,IF(AC15="B",3,IF(AC15="C",2,IF(AC15="D",1,IF(AND(AC15&gt;=0,AC15&lt;=4,ISNUMBER(AC15)),AC15,0)))))</f>
        <v>0</v>
      </c>
      <c r="AE15" s="33" t="str">
        <f>IF(OR(AC15="A",AC15="B",AC15="C",AC15="D",AC15="F",AND(AC15&gt;=0,AC15&lt;=4,ISNUMBER(AC15))),IF(AG15&lt;&gt;"",AG15,3),"")</f>
        <v/>
      </c>
      <c r="AF15" s="33" t="str">
        <f>IF(OR(AC15="A",AC15="B",AC15="C",AC15="D",AC15="P",AND(AC15&gt;=0,AC15&lt;=4,ISNUMBER(AC15))),IF(AG15&lt;&gt;"",AG15,3),"")</f>
        <v/>
      </c>
      <c r="AG15" s="33">
        <v>4</v>
      </c>
      <c r="AH15" s="99"/>
      <c r="AI15" s="100"/>
    </row>
    <row r="16" spans="1:35" x14ac:dyDescent="0.15">
      <c r="A16" s="29" t="s">
        <v>28</v>
      </c>
      <c r="B16" s="81">
        <v>1113</v>
      </c>
      <c r="C16" s="118"/>
      <c r="D16" s="119"/>
      <c r="E16" s="33">
        <f t="shared" si="0"/>
        <v>0</v>
      </c>
      <c r="F16" s="33" t="str">
        <f t="shared" si="1"/>
        <v/>
      </c>
      <c r="G16" s="33" t="str">
        <f t="shared" si="2"/>
        <v/>
      </c>
      <c r="H16" s="33"/>
      <c r="I16" s="100"/>
      <c r="J16" s="100"/>
      <c r="K16" s="100"/>
      <c r="L16" s="100"/>
      <c r="M16" s="29"/>
      <c r="N16" s="29"/>
      <c r="P16" s="51"/>
      <c r="Q16" s="46" t="s">
        <v>36</v>
      </c>
      <c r="R16" s="29"/>
      <c r="S16" s="29"/>
      <c r="T16" s="29"/>
      <c r="U16" s="29"/>
      <c r="V16" s="52"/>
      <c r="W16" s="29"/>
      <c r="X16" s="29"/>
      <c r="Y16" s="77"/>
      <c r="Z16" s="29"/>
      <c r="AA16" s="34" t="s">
        <v>32</v>
      </c>
      <c r="AB16" s="97">
        <v>1515</v>
      </c>
      <c r="AC16" s="62"/>
      <c r="AD16" s="33">
        <f t="shared" ref="AD16:AD19" si="12">IF(AG16&lt;&gt;"",AG16,3)*IF(AC16="A",4,IF(AC16="B",3,IF(AC16="C",2,IF(AC16="D",1,IF(AND(AC16&gt;=0,AC16&lt;=4,ISNUMBER(AC16)),AC16,0)))))</f>
        <v>0</v>
      </c>
      <c r="AE16" s="33" t="str">
        <f t="shared" ref="AE16:AE19" si="13">IF(OR(AC16="A",AC16="B",AC16="C",AC16="D",AC16="F",AND(AC16&gt;=0,AC16&lt;=4,ISNUMBER(AC16))),IF(AG16&lt;&gt;"",AG16,3),"")</f>
        <v/>
      </c>
      <c r="AF16" s="33" t="str">
        <f t="shared" ref="AF16:AF19" si="14">IF(OR(AC16="A",AC16="B",AC16="C",AC16="D",AC16="P",AND(AC16&gt;=0,AC16&lt;=4,ISNUMBER(AC16))),IF(AG16&lt;&gt;"",AG16,3),"")</f>
        <v/>
      </c>
      <c r="AG16" s="33">
        <v>5</v>
      </c>
      <c r="AH16" s="99"/>
      <c r="AI16" s="100"/>
    </row>
    <row r="17" spans="1:35" ht="14" thickBot="1" x14ac:dyDescent="0.2">
      <c r="A17" s="73" t="s">
        <v>56</v>
      </c>
      <c r="B17" s="82"/>
      <c r="C17" s="118"/>
      <c r="D17" s="119"/>
      <c r="E17" s="33">
        <f t="shared" si="0"/>
        <v>0</v>
      </c>
      <c r="F17" s="33" t="str">
        <f t="shared" si="1"/>
        <v/>
      </c>
      <c r="G17" s="33" t="str">
        <f t="shared" si="2"/>
        <v/>
      </c>
      <c r="H17" s="33"/>
      <c r="I17" s="100"/>
      <c r="J17" s="100"/>
      <c r="K17" s="100"/>
      <c r="L17" s="100"/>
      <c r="M17" s="29"/>
      <c r="N17" s="29"/>
      <c r="P17" s="29"/>
      <c r="Q17" s="103">
        <f>SUM(G7:G20,V8:V12,AF9:AF22,AF33:AF42,G27:G42,O27:O42)</f>
        <v>0</v>
      </c>
      <c r="R17" s="104"/>
      <c r="S17" s="29" t="s">
        <v>37</v>
      </c>
      <c r="Z17" s="29"/>
      <c r="AA17" s="34" t="s">
        <v>32</v>
      </c>
      <c r="AB17" s="97">
        <v>3053</v>
      </c>
      <c r="AC17" s="62"/>
      <c r="AD17" s="33">
        <f t="shared" si="12"/>
        <v>0</v>
      </c>
      <c r="AE17" s="33" t="str">
        <f t="shared" si="13"/>
        <v/>
      </c>
      <c r="AF17" s="33" t="str">
        <f t="shared" si="14"/>
        <v/>
      </c>
      <c r="AG17" s="33"/>
      <c r="AH17" s="99"/>
      <c r="AI17" s="100"/>
    </row>
    <row r="18" spans="1:35" ht="15" thickTop="1" thickBot="1" x14ac:dyDescent="0.2">
      <c r="A18" s="73" t="s">
        <v>56</v>
      </c>
      <c r="B18" s="82"/>
      <c r="C18" s="118"/>
      <c r="D18" s="119"/>
      <c r="E18" s="33">
        <f t="shared" si="0"/>
        <v>0</v>
      </c>
      <c r="F18" s="33" t="str">
        <f t="shared" si="1"/>
        <v/>
      </c>
      <c r="G18" s="33" t="str">
        <f t="shared" si="2"/>
        <v/>
      </c>
      <c r="H18" s="33"/>
      <c r="I18" s="100"/>
      <c r="J18" s="100"/>
      <c r="K18" s="100"/>
      <c r="L18" s="100"/>
      <c r="M18" s="29"/>
      <c r="N18" s="29"/>
      <c r="P18" s="29"/>
      <c r="Q18" s="122" t="str">
        <f>IF(SUM(F7:F20,U8:U12,AE9:AE22,AE33:AE42,F27:F42,N27:N42)=0,"N/A",ROUNDDOWN(SUM(E7:E20,T8:T12,AD9:AD22,AD33:AD42,E27:E42,M27:M42)/SUM(F7:F20,U8:U12,AE9:AE22,AE33:AE42,F27:F42,N27:N42),2))</f>
        <v>N/A</v>
      </c>
      <c r="R18" s="122"/>
      <c r="S18" s="29" t="s">
        <v>38</v>
      </c>
      <c r="T18" s="29"/>
      <c r="U18" s="29"/>
      <c r="V18" s="29"/>
      <c r="W18" s="29"/>
      <c r="X18" s="29"/>
      <c r="Y18" s="29"/>
      <c r="Z18" s="29"/>
      <c r="AA18" s="34" t="s">
        <v>32</v>
      </c>
      <c r="AB18" s="97">
        <v>3112</v>
      </c>
      <c r="AC18" s="62"/>
      <c r="AD18" s="33">
        <f t="shared" si="12"/>
        <v>0</v>
      </c>
      <c r="AE18" s="33" t="str">
        <f t="shared" si="13"/>
        <v/>
      </c>
      <c r="AF18" s="33" t="str">
        <f t="shared" si="14"/>
        <v/>
      </c>
      <c r="AG18" s="33">
        <v>2</v>
      </c>
      <c r="AH18" s="99"/>
      <c r="AI18" s="100"/>
    </row>
    <row r="19" spans="1:35" ht="14.25" customHeight="1" thickTop="1" thickBot="1" x14ac:dyDescent="0.2">
      <c r="A19" s="34" t="s">
        <v>49</v>
      </c>
      <c r="B19" s="82"/>
      <c r="C19" s="118"/>
      <c r="D19" s="119"/>
      <c r="E19" s="33">
        <f t="shared" ref="E19:E20" si="15">IF(H19&lt;&gt;"",H19,3)*IF(C19="A",4,IF(C19="B",3,IF(C19="C",2,IF(C19="D",1,IF(AND(C19&gt;=0,C19&lt;=4,ISNUMBER(C19)),C19,0)))))</f>
        <v>0</v>
      </c>
      <c r="F19" s="33" t="str">
        <f t="shared" ref="F19:F20" si="16">IF(OR(C19="A",C19="B",C19="C",C19="D",C19="F",AND(C19&gt;=0,C19&lt;=4,ISNUMBER(C19))),IF(H19&lt;&gt;"",H19,3),"")</f>
        <v/>
      </c>
      <c r="G19" s="33" t="str">
        <f t="shared" ref="G19:G20" si="17">IF(OR(C19="A",C19="B",C19="C",C19="D",C19="P",AND(C19&gt;=0,C19&lt;=4,ISNUMBER(C19))),IF(H19&lt;&gt;"",H19,3),"")</f>
        <v/>
      </c>
      <c r="H19" s="33"/>
      <c r="I19" s="100"/>
      <c r="J19" s="100"/>
      <c r="K19" s="100"/>
      <c r="L19" s="100"/>
      <c r="M19" s="29"/>
      <c r="N19" s="29"/>
      <c r="P19" s="29"/>
      <c r="Q19" s="102">
        <f>SUMIF(B7:B20,"&gt;2999",G7:G20)+SUMIF(B27:B42,"&gt;2999",G27:G42)+SUMIF(J27:J42,"&gt;2999",O27:O42)+SUMIF(R8:R12,"&gt;2999",V8:V12)+SUMIF(AB9:AB22,"&gt;2999",AF9:AF22)+SUMIF(AB33:AB42,"&gt;2999",AF33:AF42)</f>
        <v>0</v>
      </c>
      <c r="R19" s="102"/>
      <c r="S19" s="34" t="s">
        <v>63</v>
      </c>
      <c r="T19" s="29"/>
      <c r="U19" s="29"/>
      <c r="V19" s="29"/>
      <c r="W19" s="29"/>
      <c r="X19" s="29"/>
      <c r="Y19" s="29"/>
      <c r="Z19" s="29"/>
      <c r="AA19" s="34" t="s">
        <v>32</v>
      </c>
      <c r="AB19" s="97">
        <v>3153</v>
      </c>
      <c r="AC19" s="62"/>
      <c r="AD19" s="33">
        <f t="shared" si="12"/>
        <v>0</v>
      </c>
      <c r="AE19" s="33" t="str">
        <f t="shared" si="13"/>
        <v/>
      </c>
      <c r="AF19" s="33" t="str">
        <f t="shared" si="14"/>
        <v/>
      </c>
      <c r="AG19" s="33"/>
      <c r="AH19" s="99"/>
      <c r="AI19" s="100"/>
    </row>
    <row r="20" spans="1:35" ht="14.25" customHeight="1" thickTop="1" thickBot="1" x14ac:dyDescent="0.2">
      <c r="A20" s="34" t="s">
        <v>34</v>
      </c>
      <c r="B20" s="82"/>
      <c r="C20" s="118"/>
      <c r="D20" s="119"/>
      <c r="E20" s="33">
        <f t="shared" si="15"/>
        <v>0</v>
      </c>
      <c r="F20" s="33" t="str">
        <f t="shared" si="16"/>
        <v/>
      </c>
      <c r="G20" s="33" t="str">
        <f t="shared" si="17"/>
        <v/>
      </c>
      <c r="H20" s="33"/>
      <c r="I20" s="100"/>
      <c r="J20" s="100"/>
      <c r="K20" s="100"/>
      <c r="L20" s="100"/>
      <c r="M20" s="29"/>
      <c r="N20" s="29"/>
      <c r="P20" s="29"/>
      <c r="Q20" s="102">
        <f>SUMIF(B7:B20,"&gt;2999",F7:F20)+SUMIF(B27:B42,"&gt;2999",F27:F42)+SUMIF(J27:J42,"&gt;2999",N27:N42)+SUMIF(R8:R12,"&gt;2999",U8:U12)+SUMIF(AB9:AB22,"&gt;2999",AE9:AE22)+SUMIF(AB33:AB42,"&gt;2999",AE33:AE42)</f>
        <v>0</v>
      </c>
      <c r="R20" s="102"/>
      <c r="S20" s="67" t="s">
        <v>64</v>
      </c>
      <c r="T20" s="29"/>
      <c r="U20" s="29"/>
      <c r="V20" s="29"/>
      <c r="W20" s="29"/>
      <c r="X20" s="29"/>
      <c r="Y20" s="29"/>
      <c r="Z20" s="29"/>
      <c r="AA20" s="73" t="s">
        <v>29</v>
      </c>
      <c r="AB20" s="98">
        <v>2153</v>
      </c>
      <c r="AC20" s="62"/>
      <c r="AD20" s="33">
        <f t="shared" si="6"/>
        <v>0</v>
      </c>
      <c r="AE20" s="33" t="str">
        <f t="shared" si="7"/>
        <v/>
      </c>
      <c r="AF20" s="33" t="str">
        <f t="shared" si="8"/>
        <v/>
      </c>
      <c r="AG20" s="33"/>
      <c r="AH20" s="99"/>
      <c r="AI20" s="100"/>
    </row>
    <row r="21" spans="1:35" ht="14.25" customHeight="1" thickBot="1" x14ac:dyDescent="0.2">
      <c r="A21" s="29"/>
      <c r="B21" s="79"/>
      <c r="C21" s="120"/>
      <c r="D21" s="120"/>
      <c r="E21" s="33"/>
      <c r="F21" s="33"/>
      <c r="G21" s="33"/>
      <c r="H21" s="33"/>
      <c r="I21" s="116"/>
      <c r="J21" s="116"/>
      <c r="K21" s="116"/>
      <c r="L21" s="116"/>
      <c r="M21" s="29"/>
      <c r="N21" s="29"/>
      <c r="P21" s="29"/>
      <c r="Q21" s="108">
        <f>SUMIF(B7:B20,"&gt;2999",E7:E20)+SUMIF(B27:B42,"&gt;2999",E27:E42)+SUMIF(J27:J42,"&gt;2999",M27:M42)+SUMIF(R8:R12,"&gt;2999",T8:T12)+SUMIF(AB9:AB22,"&gt;2999",AD9:AD22)+SUMIF(AB33:AB42,"&gt;2999",AD33:AD42)</f>
        <v>0</v>
      </c>
      <c r="R21" s="108"/>
      <c r="S21" s="29" t="s">
        <v>39</v>
      </c>
      <c r="T21" s="29"/>
      <c r="U21" s="29"/>
      <c r="V21" s="29"/>
      <c r="W21" s="29"/>
      <c r="X21" s="29"/>
      <c r="Y21" s="29"/>
      <c r="Z21" s="29"/>
      <c r="AA21" s="34" t="s">
        <v>47</v>
      </c>
      <c r="AB21" s="97">
        <v>2123</v>
      </c>
      <c r="AC21" s="62"/>
      <c r="AD21" s="33">
        <f t="shared" si="6"/>
        <v>0</v>
      </c>
      <c r="AE21" s="33" t="str">
        <f t="shared" si="7"/>
        <v/>
      </c>
      <c r="AF21" s="33" t="str">
        <f t="shared" si="8"/>
        <v/>
      </c>
      <c r="AG21" s="33"/>
      <c r="AH21" s="99"/>
      <c r="AI21" s="100"/>
    </row>
    <row r="22" spans="1:35" ht="14.25" customHeight="1" thickBot="1" x14ac:dyDescent="0.2">
      <c r="A22" s="29"/>
      <c r="B22" s="52"/>
      <c r="C22" s="117"/>
      <c r="D22" s="117"/>
      <c r="E22" s="33"/>
      <c r="F22" s="33"/>
      <c r="G22" s="33"/>
      <c r="H22" s="33"/>
      <c r="I22" s="107"/>
      <c r="J22" s="107"/>
      <c r="K22" s="107"/>
      <c r="L22" s="107"/>
      <c r="M22" s="29"/>
      <c r="N22" s="29"/>
      <c r="P22" s="29"/>
      <c r="Q22" s="110" t="str">
        <f>IF(SUM(Q21)=0,"N/A",Q21/Q20)</f>
        <v>N/A</v>
      </c>
      <c r="R22" s="110"/>
      <c r="S22" s="29" t="s">
        <v>41</v>
      </c>
      <c r="T22" s="29"/>
      <c r="U22" s="29"/>
      <c r="V22" s="29"/>
      <c r="W22" s="29"/>
      <c r="X22" s="29"/>
      <c r="Y22" s="29"/>
      <c r="Z22" s="29"/>
      <c r="AA22" s="34" t="s">
        <v>47</v>
      </c>
      <c r="AB22" s="97">
        <v>2132</v>
      </c>
      <c r="AC22" s="62"/>
      <c r="AD22" s="33">
        <f t="shared" si="6"/>
        <v>0</v>
      </c>
      <c r="AE22" s="33" t="str">
        <f t="shared" si="7"/>
        <v/>
      </c>
      <c r="AF22" s="33" t="str">
        <f t="shared" si="8"/>
        <v/>
      </c>
      <c r="AG22" s="33">
        <v>2</v>
      </c>
      <c r="AH22" s="99"/>
      <c r="AI22" s="100"/>
    </row>
    <row r="23" spans="1:35" ht="14.25" customHeight="1" thickTop="1" thickBot="1" x14ac:dyDescent="0.2">
      <c r="A23" s="115"/>
      <c r="B23" s="115"/>
      <c r="C23" s="115"/>
      <c r="D23" s="115"/>
      <c r="E23" s="115"/>
      <c r="F23" s="115"/>
      <c r="G23" s="115"/>
      <c r="H23" s="115"/>
      <c r="I23" s="115"/>
      <c r="J23" s="115"/>
      <c r="K23" s="115"/>
      <c r="L23" s="115"/>
      <c r="M23" s="29"/>
      <c r="N23" s="29"/>
      <c r="P23" s="29"/>
      <c r="Q23" s="111"/>
      <c r="R23" s="112"/>
      <c r="S23" s="29" t="s">
        <v>44</v>
      </c>
      <c r="T23" s="29"/>
      <c r="U23" s="29"/>
      <c r="V23" s="29"/>
      <c r="W23" s="29"/>
      <c r="X23" s="29"/>
      <c r="Y23" s="29"/>
      <c r="Z23" s="29"/>
      <c r="AA23" s="34"/>
      <c r="AB23" s="48"/>
      <c r="AC23" s="64"/>
      <c r="AD23" s="33"/>
      <c r="AE23" s="33"/>
      <c r="AF23" s="33"/>
      <c r="AG23" s="33"/>
      <c r="AH23" s="94"/>
      <c r="AI23" s="66"/>
    </row>
    <row r="24" spans="1:35" ht="16.75" customHeight="1" thickTop="1" thickBot="1" x14ac:dyDescent="0.2">
      <c r="A24" s="37" t="s">
        <v>69</v>
      </c>
      <c r="B24" s="29"/>
      <c r="C24" s="29"/>
      <c r="D24" s="29"/>
      <c r="I24" s="29"/>
      <c r="J24" s="29"/>
      <c r="K24" s="29"/>
      <c r="L24" s="29"/>
      <c r="M24" s="29"/>
      <c r="N24" s="29"/>
      <c r="P24" s="29"/>
      <c r="Q24" s="121">
        <v>120</v>
      </c>
      <c r="R24" s="121"/>
      <c r="S24" s="29" t="s">
        <v>45</v>
      </c>
      <c r="T24" s="29"/>
      <c r="U24" s="29"/>
      <c r="V24" s="29"/>
      <c r="W24" s="29"/>
      <c r="X24" s="29"/>
      <c r="Y24" s="29"/>
      <c r="Z24" s="29"/>
      <c r="AA24" s="37" t="s">
        <v>77</v>
      </c>
      <c r="AB24" s="29"/>
      <c r="AC24" s="29"/>
      <c r="AD24" s="29"/>
      <c r="AE24" s="29"/>
      <c r="AF24" s="29"/>
      <c r="AG24" s="29"/>
      <c r="AH24" s="29"/>
      <c r="AI24" s="29"/>
    </row>
    <row r="25" spans="1:35" x14ac:dyDescent="0.15">
      <c r="A25" s="37" t="s">
        <v>40</v>
      </c>
      <c r="B25" s="37"/>
      <c r="C25" s="29"/>
      <c r="D25" s="40"/>
      <c r="I25" s="37" t="s">
        <v>70</v>
      </c>
      <c r="J25" s="39"/>
      <c r="K25" s="39"/>
      <c r="L25" s="39"/>
      <c r="M25" s="29"/>
      <c r="N25" s="29"/>
      <c r="P25" s="29"/>
      <c r="Q25" s="29"/>
      <c r="R25" s="29"/>
      <c r="S25" s="29"/>
      <c r="T25" s="29"/>
      <c r="U25" s="29"/>
      <c r="V25" s="29"/>
      <c r="W25" s="29"/>
      <c r="X25" s="29"/>
      <c r="Y25" s="29"/>
      <c r="AA25" s="67"/>
      <c r="AC25" s="53"/>
      <c r="AH25" s="114"/>
      <c r="AI25" s="114"/>
    </row>
    <row r="26" spans="1:35" ht="14" thickBot="1" x14ac:dyDescent="0.2">
      <c r="A26" s="29" t="s">
        <v>19</v>
      </c>
      <c r="B26" s="29"/>
      <c r="C26" s="29" t="s">
        <v>42</v>
      </c>
      <c r="D26" s="25" t="s">
        <v>43</v>
      </c>
      <c r="I26" s="29" t="s">
        <v>19</v>
      </c>
      <c r="J26" s="29"/>
      <c r="K26" s="29" t="s">
        <v>42</v>
      </c>
      <c r="L26" s="40" t="s">
        <v>43</v>
      </c>
      <c r="M26" s="50" t="s">
        <v>21</v>
      </c>
      <c r="N26" s="50" t="s">
        <v>22</v>
      </c>
      <c r="O26" s="50" t="s">
        <v>23</v>
      </c>
      <c r="P26" s="29"/>
      <c r="Q26" s="37" t="s">
        <v>46</v>
      </c>
      <c r="R26" s="29"/>
      <c r="S26" s="29"/>
      <c r="T26" s="29"/>
      <c r="U26" s="29"/>
      <c r="V26" s="29"/>
      <c r="W26" s="29"/>
      <c r="X26" s="29"/>
      <c r="Y26" s="29"/>
      <c r="Z26" s="29"/>
      <c r="AA26" s="67"/>
      <c r="AC26" s="53"/>
      <c r="AH26" s="114"/>
      <c r="AI26" s="114"/>
    </row>
    <row r="27" spans="1:35" ht="14" thickBot="1" x14ac:dyDescent="0.2">
      <c r="A27" s="41"/>
      <c r="B27" s="45"/>
      <c r="C27" s="42"/>
      <c r="D27" s="43"/>
      <c r="E27" s="85">
        <f t="shared" ref="E27:E42" si="18">D27*IF(OR(C27="A",C27="RA"),4,IF(OR(C27="B",C27="RB"),3,IF(OR(C27="C",C27="RC"),2,IF(OR(C27="D",C27="RD"),1,IF(AND(C27&gt;=0,C27&lt;=4,ISNUMBER(C27)),C27,0)))))</f>
        <v>0</v>
      </c>
      <c r="F27" s="86" t="str">
        <f t="shared" ref="F27:F42" si="19">IF(OR(C27="",D27=""),"",IF(OR(C27="A",C27="B",C27="C",C27="D",C27="F",C27="RA",C27="RB",C27="RC",C27="RD",C27="RF",AND(C27&gt;=0,C27&lt;=4,ISNUMBER(C27))),D27,""))</f>
        <v/>
      </c>
      <c r="G27" s="87" t="str">
        <f t="shared" ref="G27:G42" si="20">IF(OR(C27="",D27=""),"",IF(OR(C27="A",C27="B",C27="C",C27="D",C27="P",AND(C27&gt;=0,C27&lt;=4,ISNUMBER(C27))),D27,""))</f>
        <v/>
      </c>
      <c r="H27" s="44"/>
      <c r="I27" s="41"/>
      <c r="J27" s="45"/>
      <c r="K27" s="42"/>
      <c r="L27" s="43"/>
      <c r="M27" s="29">
        <f t="shared" ref="M27:M42" si="21">L27*IF(OR(K27="A",K27="RA"),4,IF(OR(K27="B",K27="RB"),3,IF(OR(K27="C",K27="RC"),2,IF(OR(K27="D",K27="RD"),1,IF(AND(K27&gt;=0,K27=4,ISNUMBER(K27)),K27,0)))))</f>
        <v>0</v>
      </c>
      <c r="N27" s="29" t="str">
        <f t="shared" ref="N27:N42" si="22">IF(OR(K27="",L27=""),"",IF(OR(K27="A",K27="B",K27="C",K27="D",K27="F",K27="RA",K27="RB",K27="RC",K27="RD",K27="RF",AND(K27&gt;=0,K27&lt;=4,ISNUMBER(K27))),L27,""))</f>
        <v/>
      </c>
      <c r="O27" s="29" t="str">
        <f t="shared" ref="O27:O42" si="23">IF(OR(K27="",L27=""),"",IF(OR(K27="A",K27="B",K27="C",K27="D",K27="P",AND(K27&gt;=0,K27&lt;=4,ISNUMBER(K27))),L27,""))</f>
        <v/>
      </c>
      <c r="P27" s="39"/>
      <c r="Q27" s="29"/>
      <c r="R27" s="29"/>
      <c r="S27" s="29"/>
      <c r="T27" s="29"/>
      <c r="U27" s="29"/>
      <c r="V27" s="29"/>
      <c r="W27" s="29"/>
      <c r="X27" s="29"/>
      <c r="Y27" s="29"/>
      <c r="AA27" s="67"/>
      <c r="AC27" s="53"/>
      <c r="AH27" s="114"/>
      <c r="AI27" s="114"/>
    </row>
    <row r="28" spans="1:35" ht="13.75" customHeight="1" thickBot="1" x14ac:dyDescent="0.2">
      <c r="A28" s="41"/>
      <c r="B28" s="45"/>
      <c r="C28" s="42"/>
      <c r="D28" s="43"/>
      <c r="E28" s="88">
        <f t="shared" si="18"/>
        <v>0</v>
      </c>
      <c r="F28" s="89" t="str">
        <f t="shared" si="19"/>
        <v/>
      </c>
      <c r="G28" s="90" t="str">
        <f t="shared" si="20"/>
        <v/>
      </c>
      <c r="H28" s="47"/>
      <c r="I28" s="41"/>
      <c r="J28" s="45"/>
      <c r="K28" s="42"/>
      <c r="L28" s="43"/>
      <c r="M28" s="29">
        <f t="shared" si="21"/>
        <v>0</v>
      </c>
      <c r="N28" s="29" t="str">
        <f t="shared" si="22"/>
        <v/>
      </c>
      <c r="O28" s="29" t="str">
        <f t="shared" si="23"/>
        <v/>
      </c>
      <c r="P28" s="29"/>
      <c r="Q28" s="29"/>
      <c r="R28" s="29"/>
      <c r="S28" s="29"/>
      <c r="T28" s="29"/>
      <c r="U28" s="29"/>
      <c r="V28" s="29"/>
      <c r="W28" s="29"/>
      <c r="X28" s="29"/>
      <c r="Y28" s="29"/>
      <c r="Z28" s="29"/>
      <c r="AA28" s="67"/>
      <c r="AC28" s="53"/>
      <c r="AH28" s="113"/>
      <c r="AI28" s="114"/>
    </row>
    <row r="29" spans="1:35" ht="14" thickBot="1" x14ac:dyDescent="0.2">
      <c r="A29" s="41"/>
      <c r="B29" s="45"/>
      <c r="C29" s="42"/>
      <c r="D29" s="43"/>
      <c r="E29" s="88">
        <f t="shared" si="18"/>
        <v>0</v>
      </c>
      <c r="F29" s="89" t="str">
        <f t="shared" si="19"/>
        <v/>
      </c>
      <c r="G29" s="90" t="str">
        <f t="shared" si="20"/>
        <v/>
      </c>
      <c r="H29" s="47"/>
      <c r="I29" s="41"/>
      <c r="J29" s="45"/>
      <c r="K29" s="42"/>
      <c r="L29" s="43"/>
      <c r="M29" s="29">
        <f t="shared" si="21"/>
        <v>0</v>
      </c>
      <c r="N29" s="29" t="str">
        <f t="shared" si="22"/>
        <v/>
      </c>
      <c r="O29" s="29" t="str">
        <f t="shared" si="23"/>
        <v/>
      </c>
      <c r="P29" s="29"/>
      <c r="Q29" s="29"/>
      <c r="R29" s="29"/>
      <c r="S29" s="29"/>
      <c r="T29" s="29"/>
      <c r="U29" s="29"/>
      <c r="V29" s="29"/>
      <c r="W29" s="29"/>
      <c r="X29" s="29"/>
      <c r="Y29" s="29"/>
      <c r="Z29" s="29"/>
      <c r="AA29" s="67"/>
      <c r="AC29" s="53"/>
      <c r="AH29" s="71"/>
      <c r="AI29" s="72"/>
    </row>
    <row r="30" spans="1:35" ht="14" thickBot="1" x14ac:dyDescent="0.2">
      <c r="A30" s="41"/>
      <c r="B30" s="45"/>
      <c r="C30" s="42"/>
      <c r="D30" s="43"/>
      <c r="E30" s="88">
        <f t="shared" si="18"/>
        <v>0</v>
      </c>
      <c r="F30" s="89" t="str">
        <f t="shared" si="19"/>
        <v/>
      </c>
      <c r="G30" s="90" t="str">
        <f t="shared" si="20"/>
        <v/>
      </c>
      <c r="H30" s="47"/>
      <c r="I30" s="41"/>
      <c r="J30" s="45"/>
      <c r="K30" s="42"/>
      <c r="L30" s="43"/>
      <c r="M30" s="29">
        <f t="shared" si="21"/>
        <v>0</v>
      </c>
      <c r="N30" s="29" t="str">
        <f t="shared" si="22"/>
        <v/>
      </c>
      <c r="O30" s="29" t="str">
        <f t="shared" si="23"/>
        <v/>
      </c>
      <c r="P30" s="29"/>
      <c r="Q30" s="29"/>
      <c r="R30" s="29"/>
      <c r="S30" s="29"/>
      <c r="T30" s="29"/>
      <c r="U30" s="29"/>
      <c r="V30" s="29"/>
      <c r="W30" s="29"/>
      <c r="X30" s="29"/>
      <c r="Y30" s="29"/>
      <c r="Z30" s="29"/>
      <c r="AA30" s="67"/>
      <c r="AC30" s="53"/>
      <c r="AH30" s="71"/>
      <c r="AI30" s="72"/>
    </row>
    <row r="31" spans="1:35" ht="14" thickBot="1" x14ac:dyDescent="0.2">
      <c r="A31" s="41"/>
      <c r="B31" s="45"/>
      <c r="C31" s="42"/>
      <c r="D31" s="43"/>
      <c r="E31" s="88">
        <f t="shared" si="18"/>
        <v>0</v>
      </c>
      <c r="F31" s="89" t="str">
        <f t="shared" si="19"/>
        <v/>
      </c>
      <c r="G31" s="90" t="str">
        <f t="shared" si="20"/>
        <v/>
      </c>
      <c r="H31" s="47"/>
      <c r="I31" s="41"/>
      <c r="J31" s="45"/>
      <c r="K31" s="42"/>
      <c r="L31" s="43"/>
      <c r="M31" s="29">
        <f t="shared" si="21"/>
        <v>0</v>
      </c>
      <c r="N31" s="29" t="str">
        <f t="shared" si="22"/>
        <v/>
      </c>
      <c r="O31" s="29" t="str">
        <f t="shared" si="23"/>
        <v/>
      </c>
      <c r="P31" s="29"/>
      <c r="Q31" s="29"/>
      <c r="R31" s="29"/>
      <c r="S31" s="29"/>
      <c r="T31" s="29"/>
      <c r="U31" s="29"/>
      <c r="V31" s="29"/>
      <c r="W31" s="29"/>
      <c r="X31" s="29"/>
      <c r="Y31" s="29"/>
      <c r="Z31" s="29"/>
      <c r="AA31" s="67"/>
      <c r="AC31" s="53"/>
      <c r="AH31" s="71"/>
      <c r="AI31" s="72"/>
    </row>
    <row r="32" spans="1:35" ht="14" thickBot="1" x14ac:dyDescent="0.2">
      <c r="A32" s="41"/>
      <c r="B32" s="45"/>
      <c r="C32" s="42"/>
      <c r="D32" s="43"/>
      <c r="E32" s="88">
        <f t="shared" si="18"/>
        <v>0</v>
      </c>
      <c r="F32" s="89" t="str">
        <f t="shared" si="19"/>
        <v/>
      </c>
      <c r="G32" s="90" t="str">
        <f t="shared" si="20"/>
        <v/>
      </c>
      <c r="H32" s="47"/>
      <c r="I32" s="41"/>
      <c r="J32" s="45"/>
      <c r="K32" s="42"/>
      <c r="L32" s="43"/>
      <c r="M32" s="29">
        <f t="shared" si="21"/>
        <v>0</v>
      </c>
      <c r="N32" s="29" t="str">
        <f t="shared" si="22"/>
        <v/>
      </c>
      <c r="O32" s="29" t="str">
        <f t="shared" si="23"/>
        <v/>
      </c>
      <c r="P32" s="29"/>
      <c r="Q32" s="29"/>
      <c r="R32" s="29"/>
      <c r="S32" s="29"/>
      <c r="T32" s="29"/>
      <c r="U32" s="29"/>
      <c r="V32" s="29"/>
      <c r="W32" s="29"/>
      <c r="X32" s="29"/>
      <c r="Y32" s="29"/>
      <c r="Z32" s="29"/>
      <c r="AA32" s="67"/>
      <c r="AC32" s="53"/>
      <c r="AH32" s="71"/>
      <c r="AI32" s="72"/>
    </row>
    <row r="33" spans="1:35" ht="14" thickBot="1" x14ac:dyDescent="0.2">
      <c r="A33" s="41"/>
      <c r="B33" s="45"/>
      <c r="C33" s="42"/>
      <c r="D33" s="43"/>
      <c r="E33" s="88">
        <f t="shared" si="18"/>
        <v>0</v>
      </c>
      <c r="F33" s="89" t="str">
        <f t="shared" si="19"/>
        <v/>
      </c>
      <c r="G33" s="90" t="str">
        <f t="shared" si="20"/>
        <v/>
      </c>
      <c r="H33" s="47"/>
      <c r="I33" s="41"/>
      <c r="J33" s="45"/>
      <c r="K33" s="42"/>
      <c r="L33" s="43"/>
      <c r="M33" s="29">
        <f t="shared" si="21"/>
        <v>0</v>
      </c>
      <c r="N33" s="29" t="str">
        <f t="shared" si="22"/>
        <v/>
      </c>
      <c r="O33" s="29" t="str">
        <f t="shared" si="23"/>
        <v/>
      </c>
      <c r="P33" s="29"/>
      <c r="Q33" s="29"/>
      <c r="R33" s="29"/>
      <c r="S33" s="29"/>
      <c r="T33" s="29"/>
      <c r="U33" s="29"/>
      <c r="V33" s="29"/>
      <c r="W33" s="29"/>
      <c r="X33" s="29"/>
      <c r="Y33" s="29"/>
      <c r="Z33" s="29"/>
      <c r="AA33" s="73" t="s">
        <v>31</v>
      </c>
      <c r="AB33" s="38">
        <v>3023</v>
      </c>
      <c r="AC33" s="63"/>
      <c r="AD33" s="33">
        <f t="shared" ref="AD33" si="24">IF(AG33&lt;&gt;"",AG33,3)*IF(AC33="A",4,IF(AC33="B",3,IF(AC33="C",2,IF(AC33="D",1,IF(AND(AC33&gt;=0,AC33&lt;=4,ISNUMBER(AC33)),AC33,0)))))</f>
        <v>0</v>
      </c>
      <c r="AE33" s="33" t="str">
        <f t="shared" ref="AE33" si="25">IF(OR(AC33="A",AC33="B",AC33="C",AC33="D",AC33="F",AND(AC33&gt;=0,AC33&lt;=4,ISNUMBER(AC33))),IF(AG33&lt;&gt;"",AG33,3),"")</f>
        <v/>
      </c>
      <c r="AF33" s="33" t="str">
        <f t="shared" ref="AF33" si="26">IF(OR(AC33="A",AC33="B",AC33="C",AC33="D",AC33="P",AND(AC33&gt;=0,AC33&lt;=4,ISNUMBER(AC33))),IF(AG33&lt;&gt;"",AG33,3),"")</f>
        <v/>
      </c>
      <c r="AG33" s="33"/>
      <c r="AH33" s="99"/>
      <c r="AI33" s="100"/>
    </row>
    <row r="34" spans="1:35" ht="14" thickBot="1" x14ac:dyDescent="0.2">
      <c r="A34" s="41"/>
      <c r="B34" s="45"/>
      <c r="C34" s="42"/>
      <c r="D34" s="43"/>
      <c r="E34" s="88">
        <f t="shared" si="18"/>
        <v>0</v>
      </c>
      <c r="F34" s="89" t="str">
        <f t="shared" si="19"/>
        <v/>
      </c>
      <c r="G34" s="90" t="str">
        <f t="shared" si="20"/>
        <v/>
      </c>
      <c r="H34" s="47"/>
      <c r="I34" s="41"/>
      <c r="J34" s="45"/>
      <c r="K34" s="42"/>
      <c r="L34" s="43"/>
      <c r="M34" s="29">
        <f t="shared" si="21"/>
        <v>0</v>
      </c>
      <c r="N34" s="29" t="str">
        <f t="shared" si="22"/>
        <v/>
      </c>
      <c r="O34" s="29" t="str">
        <f t="shared" si="23"/>
        <v/>
      </c>
      <c r="P34" s="29"/>
      <c r="Z34" s="29"/>
      <c r="AA34" s="73" t="s">
        <v>31</v>
      </c>
      <c r="AB34" s="38">
        <v>3204</v>
      </c>
      <c r="AC34" s="62"/>
      <c r="AD34" s="33">
        <f t="shared" ref="AD34" si="27">IF(AG34&lt;&gt;"",AG34,3)*IF(AC34="A",4,IF(AC34="B",3,IF(AC34="C",2,IF(AC34="D",1,IF(AND(AC34&gt;=0,AC34&lt;=4,ISNUMBER(AC34)),AC34,0)))))</f>
        <v>0</v>
      </c>
      <c r="AE34" s="33" t="str">
        <f t="shared" ref="AE34" si="28">IF(OR(AC34="A",AC34="B",AC34="C",AC34="D",AC34="F",AND(AC34&gt;=0,AC34&lt;=4,ISNUMBER(AC34))),IF(AG34&lt;&gt;"",AG34,3),"")</f>
        <v/>
      </c>
      <c r="AF34" s="33" t="str">
        <f t="shared" ref="AF34" si="29">IF(OR(AC34="A",AC34="B",AC34="C",AC34="D",AC34="P",AND(AC34&gt;=0,AC34&lt;=4,ISNUMBER(AC34))),IF(AG34&lt;&gt;"",AG34,3),"")</f>
        <v/>
      </c>
      <c r="AG34" s="33">
        <v>4</v>
      </c>
      <c r="AH34" s="99"/>
      <c r="AI34" s="100"/>
    </row>
    <row r="35" spans="1:35" ht="14" thickBot="1" x14ac:dyDescent="0.2">
      <c r="A35" s="41"/>
      <c r="B35" s="45"/>
      <c r="C35" s="42"/>
      <c r="D35" s="43"/>
      <c r="E35" s="88">
        <f t="shared" si="18"/>
        <v>0</v>
      </c>
      <c r="F35" s="89" t="str">
        <f t="shared" si="19"/>
        <v/>
      </c>
      <c r="G35" s="90" t="str">
        <f t="shared" si="20"/>
        <v/>
      </c>
      <c r="H35" s="47"/>
      <c r="I35" s="41"/>
      <c r="J35" s="45"/>
      <c r="K35" s="42"/>
      <c r="L35" s="43"/>
      <c r="M35" s="29">
        <f t="shared" si="21"/>
        <v>0</v>
      </c>
      <c r="N35" s="29" t="str">
        <f t="shared" si="22"/>
        <v/>
      </c>
      <c r="O35" s="29" t="str">
        <f t="shared" si="23"/>
        <v/>
      </c>
      <c r="P35" s="29"/>
      <c r="Z35" s="29"/>
      <c r="AA35" s="73"/>
      <c r="AB35" s="38"/>
      <c r="AC35" s="62"/>
      <c r="AD35" s="33">
        <f t="shared" ref="AD35:AD42" si="30">IF(AG35&lt;&gt;"",AG35,3)*IF(AC35="A",4,IF(AC35="B",3,IF(AC35="C",2,IF(AC35="D",1,IF(AND(AC35&gt;=0,AC35&lt;=4,ISNUMBER(AC35)),AC35,0)))))</f>
        <v>0</v>
      </c>
      <c r="AE35" s="33" t="str">
        <f t="shared" ref="AE35:AE42" si="31">IF(OR(AC35="A",AC35="B",AC35="C",AC35="D",AC35="F",AND(AC35&gt;=0,AC35&lt;=4,ISNUMBER(AC35))),IF(AG35&lt;&gt;"",AG35,3),"")</f>
        <v/>
      </c>
      <c r="AF35" s="33" t="str">
        <f t="shared" ref="AF35:AF42" si="32">IF(OR(AC35="A",AC35="B",AC35="C",AC35="D",AC35="P",AND(AC35&gt;=0,AC35&lt;=4,ISNUMBER(AC35))),IF(AG35&lt;&gt;"",AG35,3),"")</f>
        <v/>
      </c>
      <c r="AG35" s="33"/>
      <c r="AH35" s="95"/>
      <c r="AI35" s="96"/>
    </row>
    <row r="36" spans="1:35" ht="14" thickBot="1" x14ac:dyDescent="0.2">
      <c r="A36" s="41"/>
      <c r="B36" s="45"/>
      <c r="C36" s="42"/>
      <c r="D36" s="43"/>
      <c r="E36" s="88">
        <f t="shared" si="18"/>
        <v>0</v>
      </c>
      <c r="F36" s="89" t="str">
        <f t="shared" si="19"/>
        <v/>
      </c>
      <c r="G36" s="90" t="str">
        <f t="shared" si="20"/>
        <v/>
      </c>
      <c r="H36" s="47"/>
      <c r="I36" s="41"/>
      <c r="J36" s="45"/>
      <c r="K36" s="42"/>
      <c r="L36" s="43"/>
      <c r="M36" s="29">
        <f t="shared" si="21"/>
        <v>0</v>
      </c>
      <c r="N36" s="29" t="str">
        <f t="shared" si="22"/>
        <v/>
      </c>
      <c r="O36" s="29" t="str">
        <f t="shared" si="23"/>
        <v/>
      </c>
      <c r="P36" s="29"/>
      <c r="Z36" s="29"/>
      <c r="AA36" s="73"/>
      <c r="AB36" s="38"/>
      <c r="AC36" s="62"/>
      <c r="AD36" s="33">
        <f t="shared" si="30"/>
        <v>0</v>
      </c>
      <c r="AE36" s="33" t="str">
        <f t="shared" si="31"/>
        <v/>
      </c>
      <c r="AF36" s="33" t="str">
        <f t="shared" si="32"/>
        <v/>
      </c>
      <c r="AG36" s="33"/>
      <c r="AH36" s="95"/>
      <c r="AI36" s="96"/>
    </row>
    <row r="37" spans="1:35" ht="14" thickBot="1" x14ac:dyDescent="0.2">
      <c r="A37" s="41"/>
      <c r="B37" s="45"/>
      <c r="C37" s="42"/>
      <c r="D37" s="43"/>
      <c r="E37" s="88">
        <f t="shared" si="18"/>
        <v>0</v>
      </c>
      <c r="F37" s="89" t="str">
        <f t="shared" si="19"/>
        <v/>
      </c>
      <c r="G37" s="90" t="str">
        <f t="shared" si="20"/>
        <v/>
      </c>
      <c r="H37" s="47"/>
      <c r="I37" s="41"/>
      <c r="J37" s="45"/>
      <c r="K37" s="42"/>
      <c r="L37" s="43"/>
      <c r="M37" s="29">
        <f t="shared" si="21"/>
        <v>0</v>
      </c>
      <c r="N37" s="29" t="str">
        <f t="shared" si="22"/>
        <v/>
      </c>
      <c r="O37" s="29" t="str">
        <f t="shared" si="23"/>
        <v/>
      </c>
      <c r="P37" s="29"/>
      <c r="Z37" s="29"/>
      <c r="AA37" s="73"/>
      <c r="AB37" s="38"/>
      <c r="AC37" s="62"/>
      <c r="AD37" s="33">
        <f t="shared" si="30"/>
        <v>0</v>
      </c>
      <c r="AE37" s="33" t="str">
        <f t="shared" si="31"/>
        <v/>
      </c>
      <c r="AF37" s="33" t="str">
        <f t="shared" si="32"/>
        <v/>
      </c>
      <c r="AG37" s="33"/>
      <c r="AH37" s="95"/>
      <c r="AI37" s="96"/>
    </row>
    <row r="38" spans="1:35" ht="14" thickBot="1" x14ac:dyDescent="0.2">
      <c r="A38" s="41"/>
      <c r="B38" s="45"/>
      <c r="C38" s="42"/>
      <c r="D38" s="43"/>
      <c r="E38" s="88">
        <f t="shared" si="18"/>
        <v>0</v>
      </c>
      <c r="F38" s="89" t="str">
        <f t="shared" si="19"/>
        <v/>
      </c>
      <c r="G38" s="90" t="str">
        <f t="shared" si="20"/>
        <v/>
      </c>
      <c r="H38" s="47"/>
      <c r="I38" s="41"/>
      <c r="J38" s="45"/>
      <c r="K38" s="42"/>
      <c r="L38" s="43"/>
      <c r="M38" s="29">
        <f t="shared" si="21"/>
        <v>0</v>
      </c>
      <c r="N38" s="29" t="str">
        <f t="shared" si="22"/>
        <v/>
      </c>
      <c r="O38" s="29" t="str">
        <f t="shared" si="23"/>
        <v/>
      </c>
      <c r="P38" s="29"/>
      <c r="Z38" s="29"/>
      <c r="AA38" s="73"/>
      <c r="AB38" s="38"/>
      <c r="AC38" s="62"/>
      <c r="AD38" s="33">
        <f t="shared" si="30"/>
        <v>0</v>
      </c>
      <c r="AE38" s="33" t="str">
        <f t="shared" si="31"/>
        <v/>
      </c>
      <c r="AF38" s="33" t="str">
        <f t="shared" si="32"/>
        <v/>
      </c>
      <c r="AG38" s="33"/>
      <c r="AH38" s="95"/>
      <c r="AI38" s="96"/>
    </row>
    <row r="39" spans="1:35" ht="14" thickBot="1" x14ac:dyDescent="0.2">
      <c r="A39" s="41"/>
      <c r="B39" s="45"/>
      <c r="C39" s="42"/>
      <c r="D39" s="43"/>
      <c r="E39" s="88">
        <f t="shared" si="18"/>
        <v>0</v>
      </c>
      <c r="F39" s="89" t="str">
        <f t="shared" si="19"/>
        <v/>
      </c>
      <c r="G39" s="90" t="str">
        <f t="shared" si="20"/>
        <v/>
      </c>
      <c r="H39" s="47"/>
      <c r="I39" s="41"/>
      <c r="J39" s="45"/>
      <c r="K39" s="42"/>
      <c r="L39" s="43"/>
      <c r="M39" s="29">
        <f t="shared" si="21"/>
        <v>0</v>
      </c>
      <c r="N39" s="29" t="str">
        <f t="shared" si="22"/>
        <v/>
      </c>
      <c r="O39" s="29" t="str">
        <f t="shared" si="23"/>
        <v/>
      </c>
      <c r="P39" s="29"/>
      <c r="Z39" s="29"/>
      <c r="AA39" s="73"/>
      <c r="AB39" s="38"/>
      <c r="AC39" s="62"/>
      <c r="AD39" s="33">
        <f t="shared" si="30"/>
        <v>0</v>
      </c>
      <c r="AE39" s="33" t="str">
        <f t="shared" si="31"/>
        <v/>
      </c>
      <c r="AF39" s="33" t="str">
        <f t="shared" si="32"/>
        <v/>
      </c>
      <c r="AG39" s="33"/>
      <c r="AH39" s="99"/>
      <c r="AI39" s="100"/>
    </row>
    <row r="40" spans="1:35" ht="14" thickBot="1" x14ac:dyDescent="0.2">
      <c r="A40" s="41"/>
      <c r="B40" s="45"/>
      <c r="C40" s="42"/>
      <c r="D40" s="43"/>
      <c r="E40" s="88">
        <f t="shared" si="18"/>
        <v>0</v>
      </c>
      <c r="F40" s="89" t="str">
        <f t="shared" si="19"/>
        <v/>
      </c>
      <c r="G40" s="90" t="str">
        <f t="shared" si="20"/>
        <v/>
      </c>
      <c r="H40" s="47"/>
      <c r="I40" s="41"/>
      <c r="J40" s="45"/>
      <c r="K40" s="42"/>
      <c r="L40" s="43"/>
      <c r="M40" s="29">
        <f t="shared" si="21"/>
        <v>0</v>
      </c>
      <c r="N40" s="29" t="str">
        <f t="shared" si="22"/>
        <v/>
      </c>
      <c r="O40" s="29" t="str">
        <f t="shared" si="23"/>
        <v/>
      </c>
      <c r="P40" s="29"/>
      <c r="Z40" s="29"/>
      <c r="AA40" s="33"/>
      <c r="AB40" s="38"/>
      <c r="AC40" s="62"/>
      <c r="AD40" s="33">
        <f t="shared" si="30"/>
        <v>0</v>
      </c>
      <c r="AE40" s="33" t="str">
        <f t="shared" si="31"/>
        <v/>
      </c>
      <c r="AF40" s="33" t="str">
        <f t="shared" si="32"/>
        <v/>
      </c>
      <c r="AG40" s="33"/>
      <c r="AH40" s="99"/>
      <c r="AI40" s="100"/>
    </row>
    <row r="41" spans="1:35" ht="14" thickBot="1" x14ac:dyDescent="0.2">
      <c r="A41" s="41"/>
      <c r="B41" s="45"/>
      <c r="C41" s="42"/>
      <c r="D41" s="43"/>
      <c r="E41" s="88">
        <f t="shared" si="18"/>
        <v>0</v>
      </c>
      <c r="F41" s="89" t="str">
        <f t="shared" si="19"/>
        <v/>
      </c>
      <c r="G41" s="90" t="str">
        <f t="shared" si="20"/>
        <v/>
      </c>
      <c r="H41" s="47"/>
      <c r="I41" s="41"/>
      <c r="J41" s="45"/>
      <c r="K41" s="42"/>
      <c r="L41" s="43"/>
      <c r="M41" s="29">
        <f t="shared" si="21"/>
        <v>0</v>
      </c>
      <c r="N41" s="29" t="str">
        <f t="shared" si="22"/>
        <v/>
      </c>
      <c r="O41" s="29" t="str">
        <f t="shared" si="23"/>
        <v/>
      </c>
      <c r="P41" s="29"/>
      <c r="Z41" s="29"/>
      <c r="AA41" s="73"/>
      <c r="AB41" s="38"/>
      <c r="AC41" s="62"/>
      <c r="AD41" s="33">
        <f t="shared" si="30"/>
        <v>0</v>
      </c>
      <c r="AE41" s="33" t="str">
        <f t="shared" si="31"/>
        <v/>
      </c>
      <c r="AF41" s="33" t="str">
        <f t="shared" si="32"/>
        <v/>
      </c>
      <c r="AG41" s="33"/>
      <c r="AH41" s="99"/>
      <c r="AI41" s="100"/>
    </row>
    <row r="42" spans="1:35" ht="14" thickBot="1" x14ac:dyDescent="0.2">
      <c r="A42" s="41"/>
      <c r="B42" s="45"/>
      <c r="C42" s="42"/>
      <c r="D42" s="43"/>
      <c r="E42" s="91">
        <f t="shared" si="18"/>
        <v>0</v>
      </c>
      <c r="F42" s="92" t="str">
        <f t="shared" si="19"/>
        <v/>
      </c>
      <c r="G42" s="93" t="str">
        <f t="shared" si="20"/>
        <v/>
      </c>
      <c r="H42" s="47"/>
      <c r="I42" s="41"/>
      <c r="J42" s="45"/>
      <c r="K42" s="42"/>
      <c r="L42" s="43"/>
      <c r="M42" s="29">
        <f t="shared" si="21"/>
        <v>0</v>
      </c>
      <c r="N42" s="29" t="str">
        <f t="shared" si="22"/>
        <v/>
      </c>
      <c r="O42" s="29" t="str">
        <f t="shared" si="23"/>
        <v/>
      </c>
      <c r="P42" s="29"/>
      <c r="Z42" s="29"/>
      <c r="AA42" s="33" t="s">
        <v>33</v>
      </c>
      <c r="AB42" s="38">
        <v>1990</v>
      </c>
      <c r="AC42" s="62"/>
      <c r="AD42" s="33">
        <f t="shared" si="30"/>
        <v>0</v>
      </c>
      <c r="AE42" s="33" t="str">
        <f t="shared" si="31"/>
        <v/>
      </c>
      <c r="AF42" s="33" t="str">
        <f t="shared" si="32"/>
        <v/>
      </c>
      <c r="AG42" s="33">
        <v>1</v>
      </c>
      <c r="AH42" s="99"/>
      <c r="AI42" s="100"/>
    </row>
    <row r="43" spans="1:35" x14ac:dyDescent="0.15">
      <c r="P43" s="29"/>
      <c r="Z43" s="29"/>
      <c r="AA43" s="73"/>
      <c r="AB43" s="33"/>
      <c r="AC43" s="84"/>
      <c r="AD43" s="33"/>
      <c r="AE43" s="33"/>
      <c r="AF43" s="33"/>
      <c r="AG43" s="33"/>
      <c r="AH43" s="106"/>
      <c r="AI43" s="107"/>
    </row>
    <row r="44" spans="1:35" x14ac:dyDescent="0.15">
      <c r="P44" s="29"/>
      <c r="Z44" s="29"/>
      <c r="AB44" s="40"/>
      <c r="AC44" s="40"/>
      <c r="AD44" s="29"/>
      <c r="AE44" s="29" t="str">
        <f t="shared" ref="AE44" si="33">IF(OR(AC44="A",AC44="B",AC44="C",AC44="D",AC44="F",AND(AC44&gt;=0,AC44&lt;=4,ISNUMBER(AC44))),IF(AG44&lt;&gt;"",AG44,3),"")</f>
        <v/>
      </c>
      <c r="AF44" s="29" t="str">
        <f t="shared" ref="AF44" si="34">IF(OR(AC44="A",AC44="B",AC44="C",AC44="D",AC44="P",AND(AC44&gt;=0,AC44&lt;=4,ISNUMBER(AC44))),IF(AG44&lt;&gt;"",AG44,3),"")</f>
        <v/>
      </c>
      <c r="AG44" s="29"/>
      <c r="AH44" s="109"/>
      <c r="AI44" s="109"/>
    </row>
    <row r="45" spans="1:35" x14ac:dyDescent="0.15">
      <c r="AB45" s="40"/>
      <c r="AC45" s="40"/>
      <c r="AD45" s="29"/>
      <c r="AE45" s="29"/>
      <c r="AF45" s="29"/>
      <c r="AG45" s="29"/>
      <c r="AH45" s="105"/>
      <c r="AI45" s="105"/>
    </row>
    <row r="46" spans="1:35" x14ac:dyDescent="0.15">
      <c r="AA46" s="29"/>
      <c r="AB46" s="29"/>
      <c r="AC46" s="29"/>
      <c r="AD46" s="29"/>
      <c r="AE46" s="29"/>
      <c r="AF46" s="29"/>
      <c r="AG46" s="29"/>
      <c r="AH46" s="29"/>
      <c r="AI46" s="29"/>
    </row>
    <row r="47" spans="1:35" x14ac:dyDescent="0.15">
      <c r="AA47" s="29"/>
      <c r="AB47" s="29"/>
      <c r="AC47" s="29"/>
      <c r="AD47" s="29"/>
      <c r="AE47" s="29"/>
      <c r="AF47" s="29"/>
      <c r="AG47" s="29"/>
      <c r="AH47" s="29"/>
      <c r="AI47" s="29"/>
    </row>
    <row r="48" spans="1:35" x14ac:dyDescent="0.15">
      <c r="AA48" s="29"/>
      <c r="AB48" s="29"/>
      <c r="AC48" s="29"/>
      <c r="AD48" s="29"/>
      <c r="AE48" s="29"/>
      <c r="AF48" s="29"/>
      <c r="AG48" s="29"/>
      <c r="AH48" s="29"/>
      <c r="AI48" s="29"/>
    </row>
    <row r="49" spans="27:35" x14ac:dyDescent="0.15">
      <c r="AA49" s="29"/>
      <c r="AB49" s="29"/>
      <c r="AC49" s="29"/>
      <c r="AD49" s="29"/>
      <c r="AE49" s="29"/>
      <c r="AF49" s="29"/>
      <c r="AG49" s="29"/>
      <c r="AH49" s="29"/>
      <c r="AI49" s="29"/>
    </row>
    <row r="50" spans="27:35" x14ac:dyDescent="0.15">
      <c r="AA50" s="29"/>
    </row>
    <row r="51" spans="27:35" x14ac:dyDescent="0.15">
      <c r="AA51" s="29"/>
    </row>
    <row r="52" spans="27:35" x14ac:dyDescent="0.15">
      <c r="AA52" s="29"/>
    </row>
  </sheetData>
  <sheetProtection algorithmName="SHA-512" hashValue="po7R5eCECTrEDf7o0K4iwb4GozOu2rqTzfRPV7m3Sg/QdOra2e8rUxNpr5Pc1IYKmFYWzoElhOVdLB3L8zv5Hw==" saltValue="QevFCsesEF8t5oyqTScJRg==" spinCount="100000" sheet="1" objects="1" scenarios="1"/>
  <mergeCells count="79">
    <mergeCell ref="B1:Q1"/>
    <mergeCell ref="S1:Y1"/>
    <mergeCell ref="Z1:AB1"/>
    <mergeCell ref="AG1:AI1"/>
    <mergeCell ref="C7:D7"/>
    <mergeCell ref="I7:L7"/>
    <mergeCell ref="X8:Y8"/>
    <mergeCell ref="C15:D15"/>
    <mergeCell ref="I15:L15"/>
    <mergeCell ref="X9:Y9"/>
    <mergeCell ref="AH14:AI14"/>
    <mergeCell ref="C10:D10"/>
    <mergeCell ref="I10:L10"/>
    <mergeCell ref="C11:D11"/>
    <mergeCell ref="I11:L11"/>
    <mergeCell ref="C8:D8"/>
    <mergeCell ref="I8:L8"/>
    <mergeCell ref="C9:D9"/>
    <mergeCell ref="I9:L9"/>
    <mergeCell ref="X10:Y10"/>
    <mergeCell ref="X11:Y11"/>
    <mergeCell ref="X12:Y12"/>
    <mergeCell ref="I19:L19"/>
    <mergeCell ref="C12:D12"/>
    <mergeCell ref="I12:L12"/>
    <mergeCell ref="C13:D13"/>
    <mergeCell ref="I13:L13"/>
    <mergeCell ref="I18:L18"/>
    <mergeCell ref="C16:D16"/>
    <mergeCell ref="I16:L16"/>
    <mergeCell ref="C14:D14"/>
    <mergeCell ref="I14:L14"/>
    <mergeCell ref="C17:D17"/>
    <mergeCell ref="I17:L17"/>
    <mergeCell ref="A23:L23"/>
    <mergeCell ref="AH26:AI26"/>
    <mergeCell ref="X13:Y13"/>
    <mergeCell ref="AH27:AI27"/>
    <mergeCell ref="C22:D22"/>
    <mergeCell ref="I22:L22"/>
    <mergeCell ref="AH25:AI25"/>
    <mergeCell ref="C20:D20"/>
    <mergeCell ref="I20:L20"/>
    <mergeCell ref="C21:D21"/>
    <mergeCell ref="I21:L21"/>
    <mergeCell ref="AH18:AI18"/>
    <mergeCell ref="C19:D19"/>
    <mergeCell ref="Q24:R24"/>
    <mergeCell ref="Q18:R18"/>
    <mergeCell ref="C18:D18"/>
    <mergeCell ref="Q20:R20"/>
    <mergeCell ref="Q21:R21"/>
    <mergeCell ref="AH44:AI44"/>
    <mergeCell ref="Q22:R22"/>
    <mergeCell ref="Q23:R23"/>
    <mergeCell ref="AH28:AI28"/>
    <mergeCell ref="AH39:AI39"/>
    <mergeCell ref="AH34:AI34"/>
    <mergeCell ref="AH33:AI33"/>
    <mergeCell ref="AH20:AI20"/>
    <mergeCell ref="AH21:AI21"/>
    <mergeCell ref="AH22:AI22"/>
    <mergeCell ref="AH45:AI45"/>
    <mergeCell ref="AH43:AI43"/>
    <mergeCell ref="AH41:AI41"/>
    <mergeCell ref="AH42:AI42"/>
    <mergeCell ref="AH40:AI40"/>
    <mergeCell ref="AH19:AI19"/>
    <mergeCell ref="AH17:AI17"/>
    <mergeCell ref="Q19:R19"/>
    <mergeCell ref="AH16:AI16"/>
    <mergeCell ref="Q17:R17"/>
    <mergeCell ref="AH9:AI9"/>
    <mergeCell ref="AH10:AI10"/>
    <mergeCell ref="AH11:AI11"/>
    <mergeCell ref="AH13:AI13"/>
    <mergeCell ref="Q15:W15"/>
    <mergeCell ref="AH12:AI12"/>
    <mergeCell ref="AH15:AI15"/>
  </mergeCells>
  <conditionalFormatting sqref="A3">
    <cfRule type="expression" dxfId="24" priority="496" stopIfTrue="1">
      <formula>SUM(F7:F22)&gt;40</formula>
    </cfRule>
    <cfRule type="expression" dxfId="23" priority="495" stopIfTrue="1">
      <formula>SUM(F7:F22)&lt;40</formula>
    </cfRule>
  </conditionalFormatting>
  <conditionalFormatting sqref="A7:A22 AA9:AA23 AA25:AA43">
    <cfRule type="expression" dxfId="22" priority="126" stopIfTrue="1">
      <formula>(C7="")</formula>
    </cfRule>
  </conditionalFormatting>
  <conditionalFormatting sqref="A27:A42">
    <cfRule type="expression" dxfId="21" priority="9" stopIfTrue="1">
      <formula>(C27="")</formula>
    </cfRule>
  </conditionalFormatting>
  <conditionalFormatting sqref="B7:B22 AB9:AB23 AB25:AB43">
    <cfRule type="expression" dxfId="20" priority="125" stopIfTrue="1">
      <formula>(C7="")</formula>
    </cfRule>
  </conditionalFormatting>
  <conditionalFormatting sqref="B27:B42">
    <cfRule type="expression" dxfId="19" priority="8" stopIfTrue="1">
      <formula>(C27="")</formula>
    </cfRule>
  </conditionalFormatting>
  <conditionalFormatting sqref="H7:H22 AG9:AG23 AG25:AG43">
    <cfRule type="expression" dxfId="18" priority="127" stopIfTrue="1">
      <formula>H7&lt;&gt;""</formula>
    </cfRule>
  </conditionalFormatting>
  <conditionalFormatting sqref="I27:I42">
    <cfRule type="expression" dxfId="17" priority="5" stopIfTrue="1">
      <formula>(K27="")</formula>
    </cfRule>
  </conditionalFormatting>
  <conditionalFormatting sqref="J27:J42">
    <cfRule type="expression" dxfId="16" priority="4" stopIfTrue="1">
      <formula>(K27="")</formula>
    </cfRule>
  </conditionalFormatting>
  <conditionalFormatting sqref="Q3">
    <cfRule type="expression" dxfId="15" priority="418" stopIfTrue="1">
      <formula>SUM(V8:V13)&lt;13</formula>
    </cfRule>
    <cfRule type="expression" dxfId="14" priority="419" stopIfTrue="1">
      <formula>SUM(V8:V13)&gt;13</formula>
    </cfRule>
  </conditionalFormatting>
  <conditionalFormatting sqref="Q8:Q14">
    <cfRule type="expression" dxfId="13" priority="114" stopIfTrue="1">
      <formula>(S8="")</formula>
    </cfRule>
  </conditionalFormatting>
  <conditionalFormatting sqref="Q18:R18">
    <cfRule type="expression" dxfId="12" priority="142">
      <formula>$Q$18&lt;2</formula>
    </cfRule>
  </conditionalFormatting>
  <conditionalFormatting sqref="R8:R14">
    <cfRule type="expression" dxfId="11" priority="113" stopIfTrue="1">
      <formula>(S8="")</formula>
    </cfRule>
  </conditionalFormatting>
  <conditionalFormatting sqref="W8:W14">
    <cfRule type="expression" dxfId="10" priority="112" stopIfTrue="1">
      <formula>W8&lt;&gt;""</formula>
    </cfRule>
  </conditionalFormatting>
  <conditionalFormatting sqref="AA3">
    <cfRule type="expression" dxfId="9" priority="622" stopIfTrue="1">
      <formula>SUM(AF9:AF42)&gt;63</formula>
    </cfRule>
    <cfRule type="expression" dxfId="8" priority="621" stopIfTrue="1">
      <formula>SUM(AF9:AF42)&lt;63</formula>
    </cfRule>
  </conditionalFormatting>
  <conditionalFormatting sqref="AA7">
    <cfRule type="expression" dxfId="7" priority="553" stopIfTrue="1">
      <formula>SUM(AF9:AF22)&lt;43</formula>
    </cfRule>
    <cfRule type="expression" dxfId="6" priority="554" stopIfTrue="1">
      <formula>SUM(AF9:AF22)&gt;43</formula>
    </cfRule>
  </conditionalFormatting>
  <conditionalFormatting sqref="AA24">
    <cfRule type="expression" dxfId="5" priority="611" stopIfTrue="1">
      <formula>SUM(AF33:AF42)&lt;20</formula>
    </cfRule>
    <cfRule type="expression" dxfId="4" priority="612" stopIfTrue="1">
      <formula>SUM(AF33:AF42)&gt;20</formula>
    </cfRule>
  </conditionalFormatting>
  <conditionalFormatting sqref="AA44:AA47">
    <cfRule type="expression" dxfId="3" priority="315" stopIfTrue="1">
      <formula>(#REF!="")</formula>
    </cfRule>
  </conditionalFormatting>
  <conditionalFormatting sqref="AA46:AA47">
    <cfRule type="expression" dxfId="2" priority="316" stopIfTrue="1">
      <formula>(NOT(OR(#REF!="A",#REF!="B",#REF!="C",#REF!="D",#REF!="X",#REF!="P",AND(#REF!&gt;=0,#REF!&lt;=4,ISNUMBER(#REF!)))))</formula>
    </cfRule>
  </conditionalFormatting>
  <conditionalFormatting sqref="AA48:AA49">
    <cfRule type="expression" dxfId="1" priority="318" stopIfTrue="1">
      <formula>(NOT(OR(AC44="A",AC44="B",AC44="C",AC44="D",AC44="X",AC44="P",AND(AC44&gt;=0,AC44&lt;=4,ISNUMBER(AC44)))))</formula>
    </cfRule>
    <cfRule type="expression" dxfId="0" priority="317" stopIfTrue="1">
      <formula>(AC44="")</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6640625" style="18" customWidth="1"/>
    <col min="3" max="3" width="12" style="18" customWidth="1"/>
    <col min="4" max="4" width="19.5" style="18" customWidth="1"/>
    <col min="5" max="5" width="32.6640625" style="18" customWidth="1"/>
    <col min="6" max="6" width="9.5" style="61"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30" t="s">
        <v>2</v>
      </c>
      <c r="B1" s="130"/>
      <c r="C1" s="130"/>
      <c r="D1" s="130"/>
      <c r="E1" s="130"/>
      <c r="F1" s="130"/>
      <c r="G1" s="5"/>
      <c r="H1" s="5"/>
    </row>
    <row r="2" spans="1:8" s="8" customFormat="1" ht="16" customHeight="1" x14ac:dyDescent="0.2">
      <c r="A2" s="131" t="s">
        <v>3</v>
      </c>
      <c r="B2" s="131"/>
      <c r="C2" s="131"/>
      <c r="D2" s="131"/>
      <c r="E2" s="131"/>
      <c r="F2" s="131"/>
      <c r="G2" s="7"/>
      <c r="H2" s="7"/>
    </row>
    <row r="3" spans="1:8" s="8" customFormat="1" ht="14.75" customHeight="1" x14ac:dyDescent="0.2">
      <c r="A3" s="131" t="s">
        <v>71</v>
      </c>
      <c r="B3" s="131"/>
      <c r="C3" s="131"/>
      <c r="D3" s="131"/>
      <c r="E3" s="131"/>
      <c r="F3" s="131"/>
      <c r="G3" s="7"/>
      <c r="H3" s="7"/>
    </row>
    <row r="4" spans="1:8" s="8" customFormat="1" ht="16" x14ac:dyDescent="0.2">
      <c r="A4" s="9"/>
      <c r="B4" s="9"/>
      <c r="C4" s="9"/>
      <c r="D4" s="9"/>
      <c r="E4" s="9"/>
      <c r="F4" s="24"/>
      <c r="G4" s="7"/>
      <c r="H4" s="7"/>
    </row>
    <row r="5" spans="1:8" s="8" customFormat="1" ht="30.75" customHeight="1" x14ac:dyDescent="0.2">
      <c r="A5" s="9"/>
      <c r="B5" s="9"/>
      <c r="C5" s="9"/>
      <c r="D5" s="9"/>
      <c r="E5" s="9"/>
      <c r="F5" s="24"/>
      <c r="G5" s="7"/>
      <c r="H5" s="7"/>
    </row>
    <row r="6" spans="1:8" s="8" customFormat="1" ht="18" x14ac:dyDescent="0.2">
      <c r="A6" s="10" t="s">
        <v>4</v>
      </c>
      <c r="B6" s="11"/>
      <c r="C6" s="11"/>
      <c r="D6" s="11"/>
      <c r="E6" s="10" t="s">
        <v>5</v>
      </c>
      <c r="F6" s="24"/>
      <c r="G6" s="7"/>
      <c r="H6" s="7"/>
    </row>
    <row r="7" spans="1:8" s="8" customFormat="1" ht="18" x14ac:dyDescent="0.2">
      <c r="A7" s="9"/>
      <c r="B7" s="132" t="str">
        <f>'BIMB-PMPV'!$B$1:$Q$1</f>
        <v>LNAME, FNAME</v>
      </c>
      <c r="C7" s="132"/>
      <c r="D7" s="132"/>
      <c r="E7" s="133"/>
      <c r="F7" s="134"/>
      <c r="G7" s="7"/>
      <c r="H7" s="7"/>
    </row>
    <row r="8" spans="1:8" s="8" customFormat="1" ht="10.5" customHeight="1" x14ac:dyDescent="0.2">
      <c r="A8" s="19"/>
      <c r="B8" s="19"/>
      <c r="C8" s="19"/>
      <c r="D8" s="19"/>
      <c r="E8" s="19"/>
      <c r="F8" s="24"/>
      <c r="G8" s="7"/>
      <c r="H8" s="7"/>
    </row>
    <row r="9" spans="1:8" s="8" customFormat="1" ht="18" x14ac:dyDescent="0.2">
      <c r="A9" s="20" t="s">
        <v>6</v>
      </c>
      <c r="B9" s="21"/>
      <c r="C9" s="21"/>
      <c r="D9" s="21"/>
      <c r="E9" s="20" t="s">
        <v>7</v>
      </c>
      <c r="F9" s="24"/>
      <c r="G9" s="7"/>
      <c r="H9" s="7"/>
    </row>
    <row r="10" spans="1:8" s="8" customFormat="1" ht="18.5" customHeight="1" x14ac:dyDescent="0.2">
      <c r="A10" s="19"/>
      <c r="B10" s="135" t="str">
        <f>'BIMB-PMPV'!$S$1</f>
        <v>00000000</v>
      </c>
      <c r="C10" s="135"/>
      <c r="D10" s="135"/>
      <c r="E10" s="68">
        <f>'BIMB-PMPV'!$Q$15</f>
        <v>0</v>
      </c>
      <c r="F10" s="24"/>
      <c r="G10" s="7"/>
      <c r="H10" s="7"/>
    </row>
    <row r="11" spans="1:8" s="8" customFormat="1" ht="18" x14ac:dyDescent="0.2">
      <c r="A11" s="10"/>
      <c r="B11" s="11"/>
      <c r="C11" s="11"/>
      <c r="D11" s="11"/>
      <c r="E11" s="13"/>
      <c r="F11" s="24"/>
      <c r="G11" s="7"/>
      <c r="H11" s="7"/>
    </row>
    <row r="12" spans="1:8" s="8" customFormat="1" ht="18" x14ac:dyDescent="0.2">
      <c r="A12" s="10" t="s">
        <v>8</v>
      </c>
      <c r="B12" s="9"/>
      <c r="C12" s="9"/>
      <c r="D12" s="9"/>
      <c r="E12" s="10" t="s">
        <v>9</v>
      </c>
      <c r="F12" s="59"/>
      <c r="G12" s="7"/>
      <c r="H12" s="7"/>
    </row>
    <row r="13" spans="1:8" s="8" customFormat="1" ht="18" x14ac:dyDescent="0.2">
      <c r="A13" s="54"/>
      <c r="B13" s="136"/>
      <c r="C13" s="136"/>
      <c r="D13" s="136"/>
      <c r="E13" s="137" t="str">
        <f>'BIMB-PMPV'!$Z$1</f>
        <v>BIMB-PMPV</v>
      </c>
      <c r="F13" s="137"/>
      <c r="G13" s="138"/>
      <c r="H13" s="7"/>
    </row>
    <row r="14" spans="1:8" s="8" customFormat="1" ht="10.5" customHeight="1" x14ac:dyDescent="0.2">
      <c r="A14" s="9"/>
      <c r="B14" s="139"/>
      <c r="C14" s="139"/>
      <c r="D14" s="24"/>
      <c r="E14" s="9"/>
      <c r="F14" s="24"/>
      <c r="G14" s="7"/>
      <c r="H14" s="7"/>
    </row>
    <row r="15" spans="1:8" s="8" customFormat="1" ht="18" x14ac:dyDescent="0.2">
      <c r="A15" s="10" t="s">
        <v>10</v>
      </c>
      <c r="B15" s="11"/>
      <c r="C15" s="11"/>
      <c r="D15" s="11"/>
      <c r="E15" s="10" t="s">
        <v>11</v>
      </c>
      <c r="F15" s="24"/>
      <c r="G15" s="7"/>
      <c r="H15" s="7"/>
    </row>
    <row r="16" spans="1:8" s="8" customFormat="1" ht="18" x14ac:dyDescent="0.2">
      <c r="A16" s="9"/>
      <c r="B16" s="132" t="str">
        <f>'BIMB-PMPV'!$AG$1</f>
        <v>ADVISOR</v>
      </c>
      <c r="C16" s="132"/>
      <c r="D16" s="12"/>
      <c r="E16" s="69" t="str">
        <f>'BIMB-PMPV'!$Q$18</f>
        <v>N/A</v>
      </c>
      <c r="F16" s="24"/>
      <c r="G16" s="7"/>
      <c r="H16" s="7"/>
    </row>
    <row r="17" spans="1:8" s="8" customFormat="1" ht="10.5" customHeight="1" x14ac:dyDescent="0.2">
      <c r="A17" s="9"/>
      <c r="B17" s="9"/>
      <c r="C17" s="9"/>
      <c r="D17" s="9"/>
      <c r="E17" s="9"/>
      <c r="F17" s="24"/>
      <c r="G17" s="7"/>
      <c r="H17" s="7"/>
    </row>
    <row r="18" spans="1:8" s="8" customFormat="1" ht="18" x14ac:dyDescent="0.2">
      <c r="A18" s="10"/>
      <c r="B18" s="140" t="s">
        <v>12</v>
      </c>
      <c r="C18" s="140"/>
      <c r="D18" s="140"/>
      <c r="E18" s="10" t="s">
        <v>74</v>
      </c>
      <c r="F18" s="24"/>
      <c r="G18" s="7"/>
      <c r="H18" s="7"/>
    </row>
    <row r="19" spans="1:8" s="8" customFormat="1" ht="16" customHeight="1" x14ac:dyDescent="0.2">
      <c r="A19" s="9"/>
      <c r="B19" s="140"/>
      <c r="C19" s="140"/>
      <c r="D19" s="140"/>
      <c r="E19" s="69" t="str">
        <f>'BIMB-PMPV'!$Q$22</f>
        <v>N/A</v>
      </c>
      <c r="F19" s="24"/>
      <c r="G19" s="7"/>
      <c r="H19" s="7"/>
    </row>
    <row r="20" spans="1:8" s="8" customFormat="1" ht="21.25" customHeight="1" x14ac:dyDescent="0.2">
      <c r="A20" s="10" t="s">
        <v>50</v>
      </c>
      <c r="B20" s="11"/>
      <c r="C20" s="70">
        <f>'BIMB-PMPV'!$Q$17</f>
        <v>0</v>
      </c>
      <c r="D20" s="56"/>
      <c r="E20" s="9" t="s">
        <v>72</v>
      </c>
      <c r="F20" s="78">
        <f>'BIMB-PMPV'!$Q$19</f>
        <v>0</v>
      </c>
      <c r="G20" s="7"/>
      <c r="H20" s="7"/>
    </row>
    <row r="21" spans="1:8" s="8" customFormat="1" ht="18" x14ac:dyDescent="0.2">
      <c r="A21" s="10" t="s">
        <v>13</v>
      </c>
      <c r="B21" s="11"/>
      <c r="C21" s="129"/>
      <c r="D21" s="129"/>
      <c r="E21" s="9" t="s">
        <v>73</v>
      </c>
      <c r="F21" s="78">
        <f>'BIMB-PMPV'!$Q$21</f>
        <v>0</v>
      </c>
      <c r="G21" s="7"/>
      <c r="H21" s="7"/>
    </row>
    <row r="22" spans="1:8" s="8" customFormat="1" ht="5.25" customHeight="1" x14ac:dyDescent="0.2">
      <c r="A22" s="9"/>
      <c r="B22" s="9"/>
      <c r="C22" s="9"/>
      <c r="D22" s="9"/>
      <c r="E22" s="9"/>
      <c r="F22" s="24"/>
      <c r="G22" s="7"/>
      <c r="H22" s="7"/>
    </row>
    <row r="23" spans="1:8" s="8" customFormat="1" ht="18" x14ac:dyDescent="0.2">
      <c r="A23" s="10" t="s">
        <v>14</v>
      </c>
      <c r="B23" s="9"/>
      <c r="C23" s="9"/>
      <c r="D23" s="22"/>
      <c r="E23" s="9"/>
      <c r="F23" s="24"/>
      <c r="G23" s="7"/>
      <c r="H23" s="7"/>
    </row>
    <row r="24" spans="1:8" s="8" customFormat="1" ht="3.25" customHeight="1" x14ac:dyDescent="0.2">
      <c r="A24" s="11"/>
      <c r="B24" s="9"/>
      <c r="C24" s="9"/>
      <c r="D24" s="9"/>
      <c r="E24" s="9"/>
      <c r="F24" s="24"/>
      <c r="G24" s="7"/>
      <c r="H24" s="7"/>
    </row>
    <row r="25" spans="1:8" s="8" customFormat="1" ht="48.75" customHeight="1" x14ac:dyDescent="0.2">
      <c r="A25" s="14"/>
      <c r="B25" s="142"/>
      <c r="C25" s="143"/>
      <c r="D25" s="143"/>
      <c r="E25" s="143"/>
      <c r="F25" s="143"/>
      <c r="G25" s="7"/>
      <c r="H25" s="7"/>
    </row>
    <row r="26" spans="1:8" s="8" customFormat="1" ht="3.25" customHeight="1" x14ac:dyDescent="0.2">
      <c r="A26" s="9"/>
      <c r="B26" s="9"/>
      <c r="C26" s="9"/>
      <c r="D26" s="9"/>
      <c r="E26" s="9"/>
      <c r="F26" s="24"/>
      <c r="G26" s="7"/>
      <c r="H26" s="7"/>
    </row>
    <row r="27" spans="1:8" s="8" customFormat="1" ht="23.75" customHeight="1" x14ac:dyDescent="0.2">
      <c r="A27" s="10" t="s">
        <v>15</v>
      </c>
      <c r="B27" s="9"/>
      <c r="C27" s="9"/>
      <c r="D27" s="57"/>
      <c r="E27" s="9" t="s">
        <v>75</v>
      </c>
      <c r="F27" s="24"/>
      <c r="G27" s="7"/>
      <c r="H27" s="7"/>
    </row>
    <row r="28" spans="1:8" s="8" customFormat="1" ht="21.25" hidden="1" customHeight="1" x14ac:dyDescent="0.2">
      <c r="A28" s="9"/>
      <c r="B28" s="144"/>
      <c r="C28" s="144"/>
      <c r="D28" s="23"/>
      <c r="E28" s="9"/>
      <c r="F28" s="24"/>
      <c r="G28" s="7"/>
      <c r="H28" s="7"/>
    </row>
    <row r="29" spans="1:8" s="8" customFormat="1" ht="19.5" customHeight="1" x14ac:dyDescent="0.2">
      <c r="A29" s="58"/>
      <c r="B29" s="145"/>
      <c r="C29" s="145"/>
      <c r="D29" s="145"/>
      <c r="E29" s="146"/>
      <c r="F29" s="146"/>
      <c r="G29" s="7"/>
      <c r="H29" s="7"/>
    </row>
    <row r="30" spans="1:8" s="8" customFormat="1" ht="7" customHeight="1" x14ac:dyDescent="0.2">
      <c r="A30" s="10"/>
      <c r="B30" s="9"/>
      <c r="C30" s="9"/>
      <c r="D30" s="59"/>
      <c r="E30" s="9"/>
      <c r="F30" s="24"/>
      <c r="G30" s="7"/>
      <c r="H30" s="7"/>
    </row>
    <row r="31" spans="1:8" s="8" customFormat="1" ht="19.5" customHeight="1" x14ac:dyDescent="0.2">
      <c r="A31" s="10" t="s">
        <v>16</v>
      </c>
      <c r="B31" s="9"/>
      <c r="C31" s="9"/>
      <c r="D31" s="15"/>
      <c r="E31" s="55"/>
      <c r="F31" s="24"/>
      <c r="G31" s="7"/>
      <c r="H31" s="7"/>
    </row>
    <row r="32" spans="1:8" s="8" customFormat="1" ht="16" customHeight="1" x14ac:dyDescent="0.2">
      <c r="A32" s="9"/>
      <c r="B32" s="13"/>
      <c r="C32" s="10"/>
      <c r="D32" s="10"/>
      <c r="E32" s="9" t="s">
        <v>51</v>
      </c>
      <c r="F32" s="24"/>
      <c r="G32" s="7"/>
      <c r="H32" s="7"/>
    </row>
    <row r="33" spans="1:9" s="8" customFormat="1" ht="7" customHeight="1" x14ac:dyDescent="0.2">
      <c r="A33" s="9"/>
      <c r="B33" s="10"/>
      <c r="C33" s="10"/>
      <c r="D33" s="10"/>
      <c r="E33" s="9"/>
      <c r="F33" s="24"/>
      <c r="G33" s="7"/>
      <c r="H33" s="7"/>
    </row>
    <row r="34" spans="1:9" s="8" customFormat="1" ht="16.5" customHeight="1" x14ac:dyDescent="0.2">
      <c r="A34" s="9"/>
      <c r="B34" s="9"/>
      <c r="C34" s="9"/>
      <c r="D34" s="9"/>
      <c r="E34" s="9"/>
      <c r="F34" s="24"/>
      <c r="G34" s="7"/>
      <c r="H34" s="7"/>
    </row>
    <row r="35" spans="1:9" s="8" customFormat="1" ht="16" x14ac:dyDescent="0.2">
      <c r="A35" s="9"/>
      <c r="B35" s="9"/>
      <c r="C35" s="9"/>
      <c r="D35" s="9"/>
      <c r="E35" s="9"/>
      <c r="F35" s="24"/>
      <c r="G35" s="7"/>
      <c r="H35" s="7"/>
    </row>
    <row r="36" spans="1:9" s="8" customFormat="1" ht="16" x14ac:dyDescent="0.2">
      <c r="A36" s="9"/>
      <c r="B36" s="9"/>
      <c r="C36" s="9"/>
      <c r="D36" s="9"/>
      <c r="E36" s="9"/>
      <c r="F36" s="24"/>
      <c r="G36" s="7"/>
      <c r="H36" s="7"/>
    </row>
    <row r="37" spans="1:9" ht="19.5" customHeight="1" x14ac:dyDescent="0.2">
      <c r="A37" s="9"/>
      <c r="B37" s="9"/>
      <c r="C37" s="9"/>
      <c r="D37" s="9"/>
      <c r="E37" s="16"/>
      <c r="F37" s="60"/>
      <c r="G37" s="17"/>
      <c r="H37" s="17"/>
    </row>
    <row r="38" spans="1:9" ht="18" x14ac:dyDescent="0.2">
      <c r="A38" s="10" t="s">
        <v>52</v>
      </c>
      <c r="B38" s="16"/>
      <c r="C38" s="16"/>
      <c r="D38" s="16"/>
      <c r="E38" s="60"/>
      <c r="F38" s="60"/>
      <c r="G38" s="17"/>
      <c r="H38" s="17"/>
    </row>
    <row r="39" spans="1:9" ht="16" x14ac:dyDescent="0.2">
      <c r="A39" s="16"/>
      <c r="B39" s="147" t="s">
        <v>76</v>
      </c>
      <c r="C39" s="147"/>
      <c r="D39" s="147"/>
      <c r="E39" s="147"/>
      <c r="F39" s="147"/>
      <c r="G39" s="147"/>
      <c r="H39" s="147"/>
      <c r="I39" s="147"/>
    </row>
    <row r="40" spans="1:9" x14ac:dyDescent="0.15">
      <c r="A40" s="16"/>
      <c r="B40" s="16"/>
      <c r="C40" s="16"/>
      <c r="D40" s="16"/>
      <c r="E40" s="16"/>
      <c r="F40" s="60"/>
      <c r="G40" s="17"/>
      <c r="H40" s="17"/>
    </row>
    <row r="41" spans="1:9" ht="3.75" customHeight="1" x14ac:dyDescent="0.15">
      <c r="A41" s="16"/>
      <c r="B41" s="16"/>
      <c r="C41" s="16"/>
      <c r="D41" s="16"/>
      <c r="E41" s="60"/>
      <c r="F41" s="60"/>
      <c r="G41" s="17"/>
      <c r="H41" s="17"/>
    </row>
    <row r="42" spans="1:9" ht="14.75" customHeight="1" x14ac:dyDescent="0.2">
      <c r="A42" s="16"/>
      <c r="B42" s="141" t="s">
        <v>59</v>
      </c>
      <c r="C42" s="141"/>
      <c r="D42" s="141"/>
      <c r="E42" s="141"/>
      <c r="F42" s="141"/>
      <c r="G42" s="141"/>
      <c r="H42" s="141"/>
      <c r="I42" s="141"/>
    </row>
    <row r="43" spans="1:9" x14ac:dyDescent="0.15">
      <c r="C43" s="60"/>
      <c r="D43" s="60"/>
    </row>
    <row r="44" spans="1:9" x14ac:dyDescent="0.15">
      <c r="E44" s="60"/>
      <c r="F44" s="60"/>
    </row>
    <row r="45" spans="1:9" ht="13.75" customHeight="1" x14ac:dyDescent="0.2">
      <c r="B45" s="141" t="s">
        <v>60</v>
      </c>
      <c r="C45" s="141"/>
      <c r="D45" s="141"/>
      <c r="E45" s="141"/>
      <c r="F45" s="141"/>
      <c r="G45" s="141"/>
      <c r="H45" s="141"/>
      <c r="I45" s="141"/>
    </row>
    <row r="46" spans="1:9" x14ac:dyDescent="0.15">
      <c r="C46" s="61"/>
      <c r="D46" s="61"/>
    </row>
  </sheetData>
  <sheetProtection algorithmName="SHA-512" hashValue="MGq9qdanfTOq8q+Ni4NUtGybkWQVGyQxzHG26PaUHJEUQhWoh18gesPMkOikoJZ+G6t4fWI6IaW8nBbitKntmA==" saltValue="DqNkbRXhqHAwBKp2dKO1n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BIMB-PMPV</vt:lpstr>
      <vt:lpstr>GRAD CHECK</vt:lpstr>
      <vt:lpstr>ADVISOR'S NOTES</vt:lpstr>
      <vt:lpstr>'BIMB-PMPV'!Print_Area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2023-08-18T15:21:43Z</cp:lastPrinted>
  <dcterms:created xsi:type="dcterms:W3CDTF">2011-07-12T20:37:04Z</dcterms:created>
  <dcterms:modified xsi:type="dcterms:W3CDTF">2024-09-04T16:48:41Z</dcterms:modified>
</cp:coreProperties>
</file>