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6-2017\"/>
    </mc:Choice>
  </mc:AlternateContent>
  <bookViews>
    <workbookView xWindow="0" yWindow="0" windowWidth="23040" windowHeight="9192"/>
  </bookViews>
  <sheets>
    <sheet name="NREM" sheetId="3" r:id="rId1"/>
    <sheet name="GRAD CHECK" sheetId="5" r:id="rId2"/>
    <sheet name="ADVISOR'S NOTES" sheetId="1" r:id="rId3"/>
  </sheets>
  <definedNames>
    <definedName name="_xlnm.Print_Area" localSheetId="1">'GRAD CHECK'!$A$1:$I$46</definedName>
    <definedName name="_xlnm.Print_Area" localSheetId="0">NREM!$A$1:$AI$43</definedName>
  </definedNames>
  <calcPr calcId="162913"/>
</workbook>
</file>

<file path=xl/calcChain.xml><?xml version="1.0" encoding="utf-8"?>
<calcChain xmlns="http://schemas.openxmlformats.org/spreadsheetml/2006/main">
  <c r="V18" i="3" l="1"/>
  <c r="U18" i="3"/>
  <c r="T18" i="3"/>
  <c r="V17" i="3"/>
  <c r="U17" i="3"/>
  <c r="T17" i="3"/>
  <c r="V16" i="3"/>
  <c r="U16" i="3"/>
  <c r="T16" i="3"/>
  <c r="V15" i="3"/>
  <c r="U15" i="3"/>
  <c r="T15" i="3"/>
  <c r="V14" i="3"/>
  <c r="U14" i="3"/>
  <c r="T14" i="3"/>
  <c r="V13" i="3"/>
  <c r="U13" i="3"/>
  <c r="T13" i="3"/>
  <c r="AF12" i="3" l="1"/>
  <c r="AE12" i="3"/>
  <c r="AD12" i="3"/>
  <c r="AF14" i="3"/>
  <c r="AE14" i="3"/>
  <c r="AD14" i="3"/>
  <c r="AD10" i="3"/>
  <c r="AE10" i="3"/>
  <c r="AF10" i="3"/>
  <c r="AF11" i="3" l="1"/>
  <c r="AE11" i="3"/>
  <c r="AD11" i="3"/>
  <c r="AF13" i="3"/>
  <c r="AE13" i="3"/>
  <c r="AD13" i="3"/>
  <c r="AF9" i="3" l="1"/>
  <c r="AE9" i="3"/>
  <c r="AD9" i="3"/>
  <c r="AF20" i="3" l="1"/>
  <c r="AE20" i="3"/>
  <c r="AD20" i="3"/>
  <c r="AF19" i="3"/>
  <c r="AE19" i="3"/>
  <c r="AD19"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23" i="3" l="1"/>
  <c r="AE23" i="3"/>
  <c r="AD23" i="3"/>
  <c r="AF22" i="3"/>
  <c r="AE22" i="3"/>
  <c r="AD22" i="3"/>
  <c r="AF21" i="3"/>
  <c r="AE21" i="3"/>
  <c r="AD21" i="3"/>
  <c r="AF18" i="3"/>
  <c r="AE18" i="3"/>
  <c r="AD18" i="3"/>
  <c r="AF17" i="3"/>
  <c r="AE17" i="3"/>
  <c r="AD17" i="3"/>
  <c r="AF16" i="3"/>
  <c r="AE16" i="3"/>
  <c r="AD16" i="3"/>
  <c r="AF15" i="3"/>
  <c r="AE15" i="3"/>
  <c r="AD15" i="3"/>
  <c r="AF30" i="3" l="1"/>
  <c r="AE30" i="3"/>
  <c r="AD30" i="3"/>
  <c r="AF29" i="3"/>
  <c r="AE29" i="3"/>
  <c r="AD29" i="3"/>
  <c r="AF28" i="3"/>
  <c r="AE28" i="3"/>
  <c r="AD28" i="3"/>
  <c r="AF27" i="3"/>
  <c r="AE27" i="3"/>
  <c r="AD27" i="3"/>
  <c r="O42" i="3"/>
  <c r="N42" i="3"/>
  <c r="M42" i="3"/>
  <c r="V20" i="3" l="1"/>
  <c r="U20" i="3"/>
  <c r="T20" i="3"/>
  <c r="V19" i="3"/>
  <c r="U19" i="3"/>
  <c r="T19" i="3"/>
  <c r="V12" i="3"/>
  <c r="U12" i="3"/>
  <c r="T12" i="3"/>
  <c r="V11" i="3"/>
  <c r="U11" i="3"/>
  <c r="T11" i="3"/>
  <c r="V10" i="3"/>
  <c r="U10" i="3"/>
  <c r="T10" i="3"/>
  <c r="V9" i="3"/>
  <c r="U9" i="3"/>
  <c r="T9" i="3"/>
  <c r="V8" i="3" l="1"/>
  <c r="U8" i="3"/>
  <c r="T8" i="3"/>
  <c r="F15" i="3"/>
  <c r="E15" i="3"/>
  <c r="AF26" i="3" l="1"/>
  <c r="AE26" i="3"/>
  <c r="AD26"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8" i="3"/>
  <c r="F18" i="3"/>
  <c r="E18" i="3"/>
  <c r="G17" i="3"/>
  <c r="F17" i="3"/>
  <c r="E17" i="3"/>
  <c r="G14" i="3"/>
  <c r="F14" i="3"/>
  <c r="E14" i="3"/>
  <c r="G13" i="3"/>
  <c r="F13" i="3"/>
  <c r="E13" i="3"/>
  <c r="G12" i="3"/>
  <c r="F12" i="3"/>
  <c r="E12" i="3"/>
  <c r="G11" i="3"/>
  <c r="F11" i="3"/>
  <c r="E11" i="3"/>
  <c r="G10" i="3"/>
  <c r="F10" i="3"/>
  <c r="E10" i="3"/>
  <c r="G9" i="3"/>
  <c r="F9" i="3"/>
  <c r="E9" i="3"/>
  <c r="V7" i="3"/>
  <c r="U7" i="3"/>
  <c r="T7" i="3"/>
  <c r="G7" i="3"/>
  <c r="F7" i="3"/>
  <c r="E7" i="3"/>
  <c r="Q27" i="3" l="1"/>
  <c r="F21" i="5" s="1"/>
  <c r="Q26" i="3"/>
  <c r="F20" i="5" s="1"/>
  <c r="Q25" i="3"/>
  <c r="E16" i="5" s="1"/>
  <c r="Q24" i="3"/>
  <c r="C20" i="5" s="1"/>
  <c r="Q28" i="3" l="1"/>
  <c r="E19" i="5" s="1"/>
</calcChain>
</file>

<file path=xl/comments1.xml><?xml version="1.0" encoding="utf-8"?>
<comments xmlns="http://schemas.openxmlformats.org/spreadsheetml/2006/main">
  <authors>
    <author>Patty hood</author>
    <author>Hood, Patty</author>
    <author>Windows User</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AC10" authorId="1" shapeId="0">
      <text>
        <r>
          <rPr>
            <sz val="9"/>
            <color indexed="81"/>
            <rFont val="Tahoma"/>
            <family val="2"/>
          </rPr>
          <t xml:space="preserve">OR BIOL 3023 OR PLNT 3554
</t>
        </r>
      </text>
    </comment>
    <comment ref="S15" authorId="2" shapeId="0">
      <text>
        <r>
          <rPr>
            <sz val="9"/>
            <color indexed="81"/>
            <rFont val="Tahoma"/>
            <family val="2"/>
          </rPr>
          <t>OR 1215</t>
        </r>
      </text>
    </comment>
    <comment ref="S17" authorId="2" shapeId="0">
      <text>
        <r>
          <rPr>
            <sz val="9"/>
            <color indexed="81"/>
            <rFont val="Tahoma"/>
            <family val="2"/>
          </rPr>
          <t>OR BCOM 3113 OR ENGL 3323</t>
        </r>
      </text>
    </comment>
    <comment ref="C18" authorId="1" shapeId="0">
      <text>
        <r>
          <rPr>
            <sz val="9"/>
            <color indexed="81"/>
            <rFont val="Tahoma"/>
            <family val="2"/>
          </rPr>
          <t xml:space="preserve">Courses designated A, H, N, or S
</t>
        </r>
      </text>
    </comment>
    <comment ref="S18" authorId="2" shapeId="0">
      <text>
        <r>
          <rPr>
            <sz val="9"/>
            <color indexed="81"/>
            <rFont val="Tahoma"/>
            <family val="2"/>
          </rPr>
          <t>OR SPCH 2713 OR SPCH 3733</t>
        </r>
      </text>
    </comment>
    <comment ref="C19" authorId="1" shapeId="0">
      <text>
        <r>
          <rPr>
            <sz val="9"/>
            <color indexed="81"/>
            <rFont val="Tahoma"/>
            <family val="2"/>
          </rPr>
          <t xml:space="preserve">Courses designated A, H, N, or S
</t>
        </r>
      </text>
    </comment>
    <comment ref="AC20" authorId="3" shapeId="0">
      <text>
        <r>
          <rPr>
            <sz val="9"/>
            <color indexed="81"/>
            <rFont val="Tahoma"/>
            <family val="2"/>
          </rPr>
          <t>or NREM 4063 or RMTR 4473</t>
        </r>
        <r>
          <rPr>
            <b/>
            <sz val="9"/>
            <color indexed="81"/>
            <rFont val="Tahoma"/>
            <family val="2"/>
          </rPr>
          <t xml:space="preserve">
</t>
        </r>
      </text>
    </comment>
    <comment ref="AC21" authorId="1" shapeId="0">
      <text>
        <r>
          <rPr>
            <sz val="9"/>
            <color indexed="81"/>
            <rFont val="Tahoma"/>
            <family val="2"/>
          </rPr>
          <t xml:space="preserve">OR 4115
</t>
        </r>
      </text>
    </comment>
  </commentList>
</comments>
</file>

<file path=xl/sharedStrings.xml><?xml version="1.0" encoding="utf-8"?>
<sst xmlns="http://schemas.openxmlformats.org/spreadsheetml/2006/main" count="122" uniqueCount="82">
  <si>
    <t>DATE</t>
  </si>
  <si>
    <t>NOTES</t>
  </si>
  <si>
    <t>GRADUATION CHECK</t>
  </si>
  <si>
    <t>By</t>
  </si>
  <si>
    <t>COLLEGE OF AGRICULTURE SCIENCES AND NATURAL RESOURCES</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</si>
  <si>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</si>
  <si>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</si>
  <si>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</si>
  <si>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</si>
  <si>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</si>
  <si>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</si>
  <si>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</si>
  <si>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</si>
  <si>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</si>
  <si>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</si>
  <si>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</si>
  <si>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</si>
  <si>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</si>
  <si>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</si>
  <si>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</si>
  <si>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</si>
  <si>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</si>
  <si>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</si>
  <si>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</si>
  <si>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</si>
  <si>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</si>
  <si>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</si>
  <si>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</si>
  <si>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</si>
  <si>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</si>
  <si>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</si>
  <si>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</si>
  <si>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</si>
  <si>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</si>
  <si>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</si>
  <si>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</si>
  <si>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</si>
  <si>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</si>
  <si>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</si>
  <si>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</si>
  <si>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</si>
  <si>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</si>
  <si>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</si>
  <si>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</si>
  <si>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</si>
  <si>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</si>
  <si>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</si>
  <si>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</si>
  <si>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</si>
  <si>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</si>
  <si>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</si>
  <si>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</si>
  <si>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</si>
  <si>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</si>
  <si>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</si>
  <si>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</si>
  <si>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BOT</t>
  </si>
  <si>
    <t>NREM</t>
  </si>
  <si>
    <t>SOIL</t>
  </si>
  <si>
    <t>Total Hours to Date:</t>
  </si>
  <si>
    <t>(hrs. = current courses + deficiencies)</t>
  </si>
  <si>
    <t>APPROVED BY:</t>
  </si>
  <si>
    <t>GEOL</t>
  </si>
  <si>
    <t>NAME, STUDENT</t>
  </si>
  <si>
    <t>999-99-999</t>
  </si>
  <si>
    <t>ENTO</t>
  </si>
  <si>
    <t>NREM-NHC</t>
  </si>
  <si>
    <t>ADVISOR</t>
  </si>
  <si>
    <t>AGCM</t>
  </si>
  <si>
    <t>(D)</t>
  </si>
  <si>
    <t>(N)</t>
  </si>
  <si>
    <t>GENED</t>
  </si>
  <si>
    <t>College/Dept. Requirements: 40 Hours</t>
  </si>
  <si>
    <t>Major Requirements: 50 Hours</t>
  </si>
  <si>
    <t>Core Courses: 43 Hours</t>
  </si>
  <si>
    <t>ANSI</t>
  </si>
  <si>
    <t>Related Courses: 7 Hours</t>
  </si>
  <si>
    <t>2016-17</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</si>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</sst>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b/>
      <sz val="9"/>
      <color indexed="81"/>
      <name val="Tahoma"/>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8" fillId="0" borderId="0" xfId="0" applyFont="1" applyAlignment="1" applyProtection="1">
      <protection locked="0"/>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0" fillId="0" borderId="16" xfId="2" applyFont="1" applyBorder="1" applyAlignment="1" applyProtection="1">
      <alignment horizontal="center"/>
      <protection locked="0"/>
    </xf>
    <xf numFmtId="0" fontId="11" fillId="0" borderId="0" xfId="2"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protection locked="0"/>
    </xf>
    <xf numFmtId="164" fontId="24"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xf numFmtId="0" fontId="11" fillId="0" borderId="0"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4" xfId="2" applyFont="1" applyBorder="1" applyAlignment="1" applyProtection="1">
      <alignment horizontal="center"/>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18" xfId="2" applyFont="1" applyBorder="1" applyProtection="1">
      <protection locked="0"/>
    </xf>
    <xf numFmtId="0" fontId="0" fillId="0" borderId="18" xfId="2" applyFont="1" applyBorder="1" applyProtection="1">
      <protection locked="0"/>
    </xf>
    <xf numFmtId="0" fontId="0" fillId="0" borderId="3" xfId="2" applyFont="1" applyBorder="1" applyAlignment="1" applyProtection="1">
      <protection locked="0"/>
    </xf>
    <xf numFmtId="0" fontId="2" fillId="0" borderId="4" xfId="2" applyFont="1" applyBorder="1" applyAlignment="1" applyProtection="1">
      <protection locked="0"/>
    </xf>
    <xf numFmtId="0" fontId="0" fillId="0" borderId="16" xfId="2" applyFont="1" applyBorder="1" applyAlignment="1" applyProtection="1">
      <alignment horizontal="left"/>
      <protection locked="0"/>
    </xf>
    <xf numFmtId="0" fontId="2" fillId="0" borderId="16" xfId="2" applyFont="1" applyBorder="1" applyAlignment="1" applyProtection="1">
      <alignment horizontal="left"/>
      <protection locked="0"/>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11" fillId="0" borderId="0" xfId="2" applyBorder="1" applyAlignment="1" applyProtection="1">
      <protection hidden="1"/>
    </xf>
    <xf numFmtId="0" fontId="2" fillId="0" borderId="3"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1" fillId="0" borderId="0" xfId="2" applyBorder="1" applyAlignment="1" applyProtection="1">
      <alignment horizontal="left"/>
      <protection hidden="1"/>
    </xf>
    <xf numFmtId="0" fontId="11" fillId="0" borderId="6" xfId="2" applyBorder="1" applyAlignment="1" applyProtection="1">
      <alignment horizontal="center"/>
      <protection hidden="1"/>
    </xf>
    <xf numFmtId="0" fontId="11" fillId="0" borderId="4" xfId="2" applyFill="1" applyBorder="1" applyAlignment="1" applyProtection="1">
      <alignment horizontal="left"/>
      <protection locked="0"/>
    </xf>
    <xf numFmtId="0" fontId="2" fillId="0" borderId="4" xfId="2" applyFont="1" applyBorder="1" applyAlignment="1" applyProtection="1">
      <alignment horizontal="center"/>
      <protection locked="0"/>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4" xfId="2" applyFont="1" applyBorder="1" applyAlignment="1" applyProtection="1">
      <protection locked="0"/>
    </xf>
    <xf numFmtId="0" fontId="25" fillId="0" borderId="16"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2" fillId="0" borderId="16" xfId="2" applyFont="1" applyBorder="1" applyAlignment="1" applyProtection="1">
      <alignment horizontal="center"/>
      <protection locked="0"/>
    </xf>
    <xf numFmtId="0" fontId="26" fillId="0" borderId="16" xfId="2" applyFont="1" applyBorder="1" applyAlignment="1" applyProtection="1">
      <protection locked="0"/>
    </xf>
    <xf numFmtId="0" fontId="11" fillId="0" borderId="3" xfId="2"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15">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30078</xdr:colOff>
      <xdr:row>31</xdr:row>
      <xdr:rowOff>40105</xdr:rowOff>
    </xdr:from>
    <xdr:to>
      <xdr:col>25</xdr:col>
      <xdr:colOff>10026</xdr:colOff>
      <xdr:row>41</xdr:row>
      <xdr:rowOff>140368</xdr:rowOff>
    </xdr:to>
    <xdr:sp macro="" textlink="" fLocksText="0">
      <xdr:nvSpPr>
        <xdr:cNvPr id="2" name="TextBox 1"/>
        <xdr:cNvSpPr txBox="1"/>
      </xdr:nvSpPr>
      <xdr:spPr>
        <a:xfrm>
          <a:off x="3068052" y="5233737"/>
          <a:ext cx="2526632" cy="180473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170447</xdr:colOff>
      <xdr:row>39</xdr:row>
      <xdr:rowOff>110288</xdr:rowOff>
    </xdr:from>
    <xdr:to>
      <xdr:col>34</xdr:col>
      <xdr:colOff>792079</xdr:colOff>
      <xdr:row>41</xdr:row>
      <xdr:rowOff>100263</xdr:rowOff>
    </xdr:to>
    <xdr:sp macro="" textlink="">
      <xdr:nvSpPr>
        <xdr:cNvPr id="3" name="TextBox 2"/>
        <xdr:cNvSpPr txBox="1"/>
      </xdr:nvSpPr>
      <xdr:spPr>
        <a:xfrm>
          <a:off x="5855368" y="6667499"/>
          <a:ext cx="2857500" cy="3308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endParaRPr lang="en-US" sz="1100"/>
        </a:p>
      </xdr:txBody>
    </xdr:sp>
    <xdr:clientData/>
  </xdr:twoCellAnchor>
  <xdr:twoCellAnchor>
    <xdr:from>
      <xdr:col>26</xdr:col>
      <xdr:colOff>140368</xdr:colOff>
      <xdr:row>28</xdr:row>
      <xdr:rowOff>110289</xdr:rowOff>
    </xdr:from>
    <xdr:to>
      <xdr:col>34</xdr:col>
      <xdr:colOff>772027</xdr:colOff>
      <xdr:row>38</xdr:row>
      <xdr:rowOff>150395</xdr:rowOff>
    </xdr:to>
    <xdr:sp macro="" textlink="">
      <xdr:nvSpPr>
        <xdr:cNvPr id="4" name="TextBox 3"/>
        <xdr:cNvSpPr txBox="1"/>
      </xdr:nvSpPr>
      <xdr:spPr>
        <a:xfrm>
          <a:off x="5825289" y="4732421"/>
          <a:ext cx="2867527" cy="18047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none"/>
            <a:t>Related</a:t>
          </a:r>
          <a:r>
            <a:rPr lang="en-US" sz="1050" b="1" u="none" baseline="0"/>
            <a:t> Courses </a:t>
          </a:r>
          <a:r>
            <a:rPr lang="en-US" sz="1050" b="1" u="sng" baseline="0"/>
            <a:t>7 Hours</a:t>
          </a:r>
        </a:p>
        <a:p>
          <a:r>
            <a:rPr lang="en-US" sz="1050" b="1" u="none" baseline="0"/>
            <a:t>AGCM</a:t>
          </a:r>
          <a:r>
            <a:rPr lang="en-US" sz="1050" b="0" u="none" baseline="0"/>
            <a:t> 2113, 3213, 3233; </a:t>
          </a:r>
          <a:r>
            <a:rPr lang="en-US" sz="1050" b="1" u="none" baseline="0"/>
            <a:t>AGLE</a:t>
          </a:r>
          <a:r>
            <a:rPr lang="en-US" sz="1050" b="0" u="none" baseline="0"/>
            <a:t> 2403;  </a:t>
          </a:r>
          <a:r>
            <a:rPr lang="en-US" sz="1050" b="1" u="none" baseline="0"/>
            <a:t>ANSI</a:t>
          </a:r>
          <a:r>
            <a:rPr lang="en-US" sz="1050" b="0" u="none" baseline="0"/>
            <a:t> 3903  </a:t>
          </a:r>
          <a:r>
            <a:rPr lang="en-US" sz="1050" b="1" u="none" baseline="0"/>
            <a:t>BOT</a:t>
          </a:r>
          <a:r>
            <a:rPr lang="en-US" sz="1050" b="0" u="none" baseline="0"/>
            <a:t> 3024, 4214 </a:t>
          </a:r>
          <a:r>
            <a:rPr lang="en-US" sz="1050" b="1" u="none" baseline="0"/>
            <a:t>ENGL</a:t>
          </a:r>
          <a:r>
            <a:rPr lang="en-US" sz="1050" b="0" u="none" baseline="0"/>
            <a:t> 2233 </a:t>
          </a:r>
          <a:r>
            <a:rPr lang="en-US" sz="1050" b="1" u="none" baseline="0"/>
            <a:t>ENTO</a:t>
          </a:r>
          <a:r>
            <a:rPr lang="en-US" sz="1050" b="0" u="none" baseline="0"/>
            <a:t> 3461, 3501, 4464, 4484 </a:t>
          </a:r>
          <a:r>
            <a:rPr lang="en-US" sz="1050" b="1" u="none" baseline="0"/>
            <a:t>GEOG</a:t>
          </a:r>
          <a:r>
            <a:rPr lang="en-US" sz="1050" b="0" u="none" baseline="0"/>
            <a:t> 3023, 3033, 3153 </a:t>
          </a:r>
          <a:r>
            <a:rPr lang="en-US" sz="1050" b="1" u="none" baseline="0"/>
            <a:t>GEOL</a:t>
          </a:r>
          <a:r>
            <a:rPr lang="en-US" sz="1050" b="0" u="none" baseline="0"/>
            <a:t> 1224, 1613, 2254, 2364, 3043, 3103; </a:t>
          </a:r>
          <a:r>
            <a:rPr lang="en-US" sz="1050" b="1" u="none" baseline="0"/>
            <a:t>HIST </a:t>
          </a:r>
          <a:r>
            <a:rPr lang="en-US" sz="1050" b="0" u="none" baseline="0"/>
            <a:t>4523; </a:t>
          </a:r>
          <a:r>
            <a:rPr lang="en-US" sz="1050" b="1" u="none" baseline="0"/>
            <a:t>RMTR</a:t>
          </a:r>
          <a:r>
            <a:rPr lang="en-US" sz="1050" b="0" u="none" baseline="0"/>
            <a:t> 4453, 4473 </a:t>
          </a:r>
          <a:r>
            <a:rPr lang="en-US" sz="1050" b="1" u="none" baseline="0"/>
            <a:t>NREM</a:t>
          </a:r>
          <a:r>
            <a:rPr lang="en-US" sz="1050" b="0" u="none" baseline="0"/>
            <a:t> 2013, 3101, 3103, 3213, 3224, 3343, 3503, 3513,3613, 4053, 4063, 4093, 4403, 4443, 4413, 4414, 4424,4452,4453, 4473, 4524, 4533, 4543  </a:t>
          </a:r>
          <a:r>
            <a:rPr lang="en-US" sz="1050" b="1" u="none" baseline="0"/>
            <a:t>SOC </a:t>
          </a:r>
          <a:r>
            <a:rPr lang="en-US" sz="1050" b="0" u="none" baseline="0"/>
            <a:t>4433 </a:t>
          </a:r>
          <a:r>
            <a:rPr lang="en-US" sz="1050" b="1" u="none" baseline="0"/>
            <a:t>SOIL </a:t>
          </a:r>
          <a:r>
            <a:rPr lang="en-US" sz="1050" b="0" u="none" baseline="0"/>
            <a:t>4463  </a:t>
          </a:r>
          <a:r>
            <a:rPr lang="en-US" sz="1050" b="1" u="none" baseline="0"/>
            <a:t>BIOL</a:t>
          </a:r>
          <a:r>
            <a:rPr lang="en-US" sz="1050" b="0" u="none" baseline="0"/>
            <a:t> 3104, 3153, 4133.</a:t>
          </a:r>
          <a:endParaRPr lang="en-US" sz="105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tabSelected="1" zoomScaleNormal="100" workbookViewId="0">
      <selection activeCell="AL28" sqref="AL28"/>
    </sheetView>
  </sheetViews>
  <sheetFormatPr defaultColWidth="9.109375" defaultRowHeight="13.2" x14ac:dyDescent="0.25"/>
  <cols>
    <col min="1" max="1" width="5.88671875" style="36" customWidth="1"/>
    <col min="2" max="2" width="6.6640625" style="36" customWidth="1"/>
    <col min="3" max="4" width="3.6640625" style="36" customWidth="1"/>
    <col min="5" max="5" width="3.5546875" style="39" hidden="1" customWidth="1"/>
    <col min="6" max="6" width="5.6640625" style="39" hidden="1" customWidth="1"/>
    <col min="7" max="7" width="6.554687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554687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554687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7" s="30" customFormat="1" ht="21" x14ac:dyDescent="0.4">
      <c r="A1" s="65" t="s">
        <v>19</v>
      </c>
      <c r="B1" s="170" t="s">
        <v>63</v>
      </c>
      <c r="C1" s="170"/>
      <c r="D1" s="170"/>
      <c r="E1" s="170"/>
      <c r="F1" s="170"/>
      <c r="G1" s="170"/>
      <c r="H1" s="170"/>
      <c r="I1" s="170"/>
      <c r="J1" s="170"/>
      <c r="K1" s="170"/>
      <c r="L1" s="170"/>
      <c r="M1" s="170"/>
      <c r="N1" s="170"/>
      <c r="O1" s="170"/>
      <c r="P1" s="170"/>
      <c r="Q1" s="170"/>
      <c r="R1" s="66" t="s">
        <v>7</v>
      </c>
      <c r="S1" s="175" t="s">
        <v>64</v>
      </c>
      <c r="T1" s="175"/>
      <c r="U1" s="175"/>
      <c r="V1" s="175"/>
      <c r="W1" s="175"/>
      <c r="X1" s="175"/>
      <c r="Y1" s="175"/>
      <c r="Z1" s="67" t="s">
        <v>66</v>
      </c>
      <c r="AA1" s="68"/>
      <c r="AB1" s="68"/>
      <c r="AC1" s="66" t="s">
        <v>20</v>
      </c>
      <c r="AD1" s="66"/>
      <c r="AE1" s="66"/>
      <c r="AF1" s="66"/>
      <c r="AG1" s="176" t="s">
        <v>67</v>
      </c>
      <c r="AH1" s="176"/>
      <c r="AI1" s="176"/>
      <c r="AJ1" s="131"/>
      <c r="AK1" s="131"/>
    </row>
    <row r="2" spans="1:37" ht="22.8" hidden="1" x14ac:dyDescent="0.4">
      <c r="A2" s="69"/>
      <c r="B2" s="31"/>
      <c r="C2" s="32"/>
      <c r="D2" s="70"/>
      <c r="E2" s="70"/>
      <c r="F2" s="70"/>
      <c r="G2" s="70"/>
      <c r="H2" s="70"/>
      <c r="I2" s="70"/>
      <c r="J2" s="70"/>
      <c r="K2" s="70"/>
      <c r="L2" s="70"/>
      <c r="M2" s="70"/>
      <c r="N2" s="70"/>
      <c r="O2" s="70"/>
      <c r="P2" s="70"/>
      <c r="Q2" s="70"/>
      <c r="R2" s="70"/>
      <c r="S2" s="31"/>
      <c r="T2" s="33"/>
      <c r="U2" s="33"/>
      <c r="V2" s="33"/>
      <c r="W2" s="34"/>
      <c r="X2" s="34"/>
      <c r="Y2" s="34"/>
      <c r="Z2" s="29"/>
      <c r="AA2" s="29"/>
      <c r="AB2" s="29"/>
      <c r="AC2" s="31"/>
      <c r="AD2" s="31"/>
      <c r="AE2" s="31"/>
      <c r="AF2" s="31"/>
      <c r="AG2" s="35"/>
      <c r="AH2" s="35"/>
      <c r="AI2" s="35"/>
      <c r="AK2" s="61"/>
    </row>
    <row r="3" spans="1:37" ht="23.25" customHeight="1" x14ac:dyDescent="0.4">
      <c r="A3" s="71" t="s">
        <v>78</v>
      </c>
      <c r="B3" s="44"/>
      <c r="C3" s="44"/>
      <c r="D3" s="37"/>
      <c r="E3" s="37"/>
      <c r="F3" s="37"/>
      <c r="G3" s="38"/>
      <c r="H3" s="64"/>
      <c r="I3" s="122"/>
      <c r="J3" s="122"/>
      <c r="K3" s="122"/>
      <c r="L3" s="122"/>
      <c r="M3" s="122"/>
      <c r="N3" s="122"/>
      <c r="O3" s="122"/>
      <c r="P3" s="122"/>
      <c r="Q3" s="60" t="s">
        <v>72</v>
      </c>
      <c r="R3" s="140"/>
      <c r="S3" s="78"/>
      <c r="T3" s="101"/>
      <c r="U3" s="101"/>
      <c r="V3" s="101"/>
      <c r="W3" s="141"/>
      <c r="X3" s="141"/>
      <c r="Y3" s="141"/>
      <c r="Z3" s="29"/>
      <c r="AA3" s="60" t="s">
        <v>73</v>
      </c>
      <c r="AB3" s="60"/>
      <c r="AC3" s="60"/>
      <c r="AD3" s="60"/>
      <c r="AE3" s="60"/>
      <c r="AF3" s="60"/>
      <c r="AG3" s="60"/>
      <c r="AH3" s="72"/>
      <c r="AI3" s="101" t="s">
        <v>77</v>
      </c>
      <c r="AJ3" s="72"/>
      <c r="AK3" s="61"/>
    </row>
    <row r="4" spans="1:37" ht="9" customHeight="1" x14ac:dyDescent="0.25">
      <c r="A4" s="73"/>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K4" s="61"/>
    </row>
    <row r="5" spans="1:37" x14ac:dyDescent="0.25">
      <c r="A5" s="74" t="s">
        <v>21</v>
      </c>
      <c r="B5" s="40"/>
      <c r="C5" s="40" t="s">
        <v>22</v>
      </c>
      <c r="D5" s="40"/>
      <c r="E5" s="75" t="s">
        <v>23</v>
      </c>
      <c r="F5" s="75" t="s">
        <v>24</v>
      </c>
      <c r="G5" s="75" t="s">
        <v>25</v>
      </c>
      <c r="H5" s="75"/>
      <c r="I5" s="37"/>
      <c r="J5" s="40" t="s">
        <v>26</v>
      </c>
      <c r="K5" s="40"/>
      <c r="L5" s="40"/>
      <c r="M5" s="37"/>
      <c r="N5" s="37"/>
      <c r="O5" s="37"/>
      <c r="P5" s="37"/>
      <c r="Q5" s="40" t="s">
        <v>21</v>
      </c>
      <c r="R5" s="40"/>
      <c r="S5" s="40" t="s">
        <v>22</v>
      </c>
      <c r="T5" s="75" t="s">
        <v>23</v>
      </c>
      <c r="U5" s="75" t="s">
        <v>24</v>
      </c>
      <c r="V5" s="75" t="s">
        <v>25</v>
      </c>
      <c r="W5" s="37"/>
      <c r="X5" s="40" t="s">
        <v>26</v>
      </c>
      <c r="Y5" s="37"/>
      <c r="Z5" s="37"/>
      <c r="AA5" s="40" t="s">
        <v>21</v>
      </c>
      <c r="AB5" s="40"/>
      <c r="AC5" s="40" t="s">
        <v>22</v>
      </c>
      <c r="AD5" s="75" t="s">
        <v>23</v>
      </c>
      <c r="AE5" s="75" t="s">
        <v>24</v>
      </c>
      <c r="AF5" s="75" t="s">
        <v>25</v>
      </c>
      <c r="AG5" s="37"/>
      <c r="AH5" s="40" t="s">
        <v>26</v>
      </c>
      <c r="AI5" s="37"/>
      <c r="AK5" s="61"/>
    </row>
    <row r="6" spans="1:37" ht="9" customHeight="1" x14ac:dyDescent="0.25">
      <c r="A6" s="73"/>
      <c r="B6" s="37"/>
      <c r="C6" s="37"/>
      <c r="D6" s="37"/>
      <c r="E6" s="37"/>
      <c r="F6" s="37"/>
      <c r="G6" s="37"/>
      <c r="H6" s="37"/>
      <c r="I6" s="37"/>
      <c r="J6" s="63"/>
      <c r="K6" s="63"/>
      <c r="L6" s="63"/>
      <c r="M6" s="63"/>
      <c r="N6" s="63"/>
      <c r="O6" s="63"/>
      <c r="P6" s="37"/>
      <c r="Q6" s="37"/>
      <c r="R6" s="37"/>
      <c r="S6" s="37"/>
      <c r="T6" s="37"/>
      <c r="U6" s="37"/>
      <c r="V6" s="37"/>
      <c r="W6" s="37"/>
      <c r="X6" s="37"/>
      <c r="Y6" s="37"/>
      <c r="Z6" s="37"/>
      <c r="AA6" s="37"/>
      <c r="AB6" s="37"/>
      <c r="AC6" s="37"/>
      <c r="AD6" s="37"/>
      <c r="AE6" s="37"/>
      <c r="AF6" s="37"/>
      <c r="AG6" s="37"/>
      <c r="AH6" s="37"/>
      <c r="AI6" s="37"/>
      <c r="AK6" s="61"/>
    </row>
    <row r="7" spans="1:37" x14ac:dyDescent="0.25">
      <c r="A7" s="76" t="s">
        <v>27</v>
      </c>
      <c r="B7" s="41">
        <v>1113</v>
      </c>
      <c r="C7" s="171"/>
      <c r="D7" s="172"/>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73"/>
      <c r="J7" s="174"/>
      <c r="K7" s="174"/>
      <c r="L7" s="174"/>
      <c r="M7" s="63"/>
      <c r="N7" s="63"/>
      <c r="O7" s="63"/>
      <c r="P7" s="37"/>
      <c r="Q7" s="77" t="s">
        <v>28</v>
      </c>
      <c r="R7" s="41">
        <v>1011</v>
      </c>
      <c r="S7" s="90"/>
      <c r="T7" s="42">
        <f>IF(W7&lt;&gt;"",W7,3)*IF(S7="A",4,IF(S7="B",3,IF(S7="C",2,IF(S7="D",1,IF(AND(S7&gt;=0,S7&lt;=4,ISNUMBER(S7)),S7,0)))))</f>
        <v>0</v>
      </c>
      <c r="U7" s="42" t="str">
        <f>IF(OR(S7="A",S7="B",S7="C",S7="D",S7="F",AND(S7&gt;=0,S7&lt;=4,ISNUMBER(S7))),IF(W7&lt;&gt;"",W7,3),"")</f>
        <v/>
      </c>
      <c r="V7" s="42" t="str">
        <f>IF(OR(S7="A",S7="B",S7="C",S7="D",S7="P",AND(S7&gt;=0,S7&lt;=4,ISNUMBER(S7))),IF(W7&lt;&gt;"",W7,3),"")</f>
        <v/>
      </c>
      <c r="W7" s="43">
        <v>1</v>
      </c>
      <c r="X7" s="144"/>
      <c r="Y7" s="177"/>
      <c r="Z7" s="37"/>
      <c r="AA7" s="84" t="s">
        <v>74</v>
      </c>
      <c r="AB7" s="44"/>
      <c r="AC7" s="44"/>
      <c r="AD7" s="37"/>
      <c r="AE7" s="37"/>
      <c r="AF7" s="37"/>
      <c r="AG7" s="38"/>
      <c r="AH7" s="64"/>
      <c r="AI7" s="100"/>
      <c r="AK7" s="61"/>
    </row>
    <row r="8" spans="1:37" x14ac:dyDescent="0.25">
      <c r="A8" s="76" t="s">
        <v>27</v>
      </c>
      <c r="B8" s="123">
        <v>1213</v>
      </c>
      <c r="C8" s="165"/>
      <c r="D8" s="159"/>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58"/>
      <c r="J8" s="158"/>
      <c r="K8" s="158"/>
      <c r="L8" s="158"/>
      <c r="M8" s="63"/>
      <c r="N8" s="63"/>
      <c r="O8" s="63"/>
      <c r="P8" s="37"/>
      <c r="Q8" s="86" t="s">
        <v>65</v>
      </c>
      <c r="R8" s="45">
        <v>2993</v>
      </c>
      <c r="S8" s="97"/>
      <c r="T8" s="42">
        <f t="shared" ref="T8:T20" si="6">IF(W8&lt;&gt;"",W8,3)*IF(S8="A",4,IF(S8="B",3,IF(S8="C",2,IF(S8="D",1,IF(AND(S8&gt;=0,S8&lt;=4,ISNUMBER(S8)),S8,0)))))</f>
        <v>0</v>
      </c>
      <c r="U8" s="42" t="str">
        <f t="shared" ref="U8:U20" si="7">IF(OR(S8="A",S8="B",S8="C",S8="D",S8="F",AND(S8&gt;=0,S8&lt;=4,ISNUMBER(S8))),IF(W8&lt;&gt;"",W8,3),"")</f>
        <v/>
      </c>
      <c r="V8" s="42" t="str">
        <f t="shared" ref="V8:V20" si="8">IF(OR(S8="A",S8="B",S8="C",S8="D",S8="P",AND(S8&gt;=0,S8&lt;=4,ISNUMBER(S8))),IF(W8&lt;&gt;"",W8,3),"")</f>
        <v/>
      </c>
      <c r="W8" s="43"/>
      <c r="X8" s="169"/>
      <c r="Y8" s="164"/>
      <c r="Z8" s="37"/>
      <c r="AA8" s="84"/>
      <c r="AB8" s="44"/>
      <c r="AC8" s="70"/>
      <c r="AD8" s="37"/>
      <c r="AE8" s="37"/>
      <c r="AF8" s="37"/>
      <c r="AG8" s="38"/>
      <c r="AH8" s="135"/>
      <c r="AI8" s="135"/>
      <c r="AK8" s="61"/>
    </row>
    <row r="9" spans="1:37" x14ac:dyDescent="0.25">
      <c r="A9" s="76" t="s">
        <v>29</v>
      </c>
      <c r="B9" s="45">
        <v>1103</v>
      </c>
      <c r="C9" s="165"/>
      <c r="D9" s="159"/>
      <c r="E9" s="42">
        <f t="shared" si="0"/>
        <v>0</v>
      </c>
      <c r="F9" s="42" t="str">
        <f t="shared" si="1"/>
        <v/>
      </c>
      <c r="G9" s="42" t="str">
        <f t="shared" si="2"/>
        <v/>
      </c>
      <c r="H9" s="46"/>
      <c r="I9" s="158"/>
      <c r="J9" s="158"/>
      <c r="K9" s="158"/>
      <c r="L9" s="158"/>
      <c r="M9" s="63"/>
      <c r="N9" s="63"/>
      <c r="O9" s="63"/>
      <c r="P9" s="37"/>
      <c r="Q9" s="86" t="s">
        <v>57</v>
      </c>
      <c r="R9" s="45">
        <v>1012</v>
      </c>
      <c r="S9" s="92"/>
      <c r="T9" s="42">
        <f t="shared" si="6"/>
        <v>0</v>
      </c>
      <c r="U9" s="42" t="str">
        <f t="shared" si="7"/>
        <v/>
      </c>
      <c r="V9" s="42" t="str">
        <f t="shared" si="8"/>
        <v/>
      </c>
      <c r="W9" s="46">
        <v>2</v>
      </c>
      <c r="X9" s="169"/>
      <c r="Y9" s="164"/>
      <c r="Z9" s="37"/>
      <c r="AA9" s="86" t="s">
        <v>56</v>
      </c>
      <c r="AB9" s="104">
        <v>3005</v>
      </c>
      <c r="AC9" s="134"/>
      <c r="AD9" s="42">
        <f t="shared" ref="AD9" si="9">IF(AG9&lt;&gt;"",AG9,3)*IF(AC9="A",4,IF(AC9="B",3,IF(AC9="C",2,IF(AC9="D",1,IF(AND(AC9&gt;=0,AC9&lt;=4,ISNUMBER(AC9)),AC9,0)))))</f>
        <v>0</v>
      </c>
      <c r="AE9" s="42" t="str">
        <f t="shared" ref="AE9" si="10">IF(OR(AC9="A",AC9="B",AC9="C",AC9="D",AC9="F",AND(AC9&gt;=0,AC9&lt;=4,ISNUMBER(AC9))),IF(AG9&lt;&gt;"",AG9,3),"")</f>
        <v/>
      </c>
      <c r="AF9" s="42" t="str">
        <f t="shared" ref="AF9" si="11">IF(OR(AC9="A",AC9="B",AC9="C",AC9="D",AC9="P",AND(AC9&gt;=0,AC9&lt;=4,ISNUMBER(AC9))),IF(AG9&lt;&gt;"",AG9,3),"")</f>
        <v/>
      </c>
      <c r="AG9" s="43">
        <v>5</v>
      </c>
      <c r="AH9" s="153"/>
      <c r="AI9" s="153"/>
      <c r="AK9" s="61"/>
    </row>
    <row r="10" spans="1:37" x14ac:dyDescent="0.25">
      <c r="A10" s="76" t="s">
        <v>30</v>
      </c>
      <c r="B10" s="45">
        <v>1113</v>
      </c>
      <c r="C10" s="165"/>
      <c r="D10" s="159"/>
      <c r="E10" s="42">
        <f t="shared" si="0"/>
        <v>0</v>
      </c>
      <c r="F10" s="42" t="str">
        <f t="shared" si="1"/>
        <v/>
      </c>
      <c r="G10" s="42" t="str">
        <f t="shared" si="2"/>
        <v/>
      </c>
      <c r="H10" s="46"/>
      <c r="I10" s="158"/>
      <c r="J10" s="158"/>
      <c r="K10" s="158"/>
      <c r="L10" s="158"/>
      <c r="M10" s="63"/>
      <c r="N10" s="63"/>
      <c r="O10" s="63"/>
      <c r="P10" s="37"/>
      <c r="Q10" s="86" t="s">
        <v>57</v>
      </c>
      <c r="R10" s="45">
        <v>1014</v>
      </c>
      <c r="S10" s="92"/>
      <c r="T10" s="42">
        <f t="shared" si="6"/>
        <v>0</v>
      </c>
      <c r="U10" s="42" t="str">
        <f t="shared" si="7"/>
        <v/>
      </c>
      <c r="V10" s="42" t="str">
        <f t="shared" si="8"/>
        <v/>
      </c>
      <c r="W10" s="46">
        <v>4</v>
      </c>
      <c r="X10" s="145"/>
      <c r="Y10" s="164"/>
      <c r="Z10" s="37"/>
      <c r="AA10" s="86" t="s">
        <v>75</v>
      </c>
      <c r="AB10" s="104">
        <v>3423</v>
      </c>
      <c r="AC10" s="103"/>
      <c r="AD10" s="42">
        <f t="shared" ref="AD10:AD14" si="12">IF(AG10&lt;&gt;"",AG10,3)*IF(AC10="A",4,IF(AC10="B",3,IF(AC10="C",2,IF(AC10="D",1,IF(AND(AC10&gt;=0,AC10&lt;=4,ISNUMBER(AC10)),AC10,0)))))</f>
        <v>0</v>
      </c>
      <c r="AE10" s="42" t="str">
        <f t="shared" ref="AE10:AE14" si="13">IF(OR(AC10="A",AC10="B",AC10="C",AC10="D",AC10="F",AND(AC10&gt;=0,AC10&lt;=4,ISNUMBER(AC10))),IF(AG10&lt;&gt;"",AG10,3),"")</f>
        <v/>
      </c>
      <c r="AF10" s="42" t="str">
        <f t="shared" ref="AF10:AF14" si="14">IF(OR(AC10="A",AC10="B",AC10="C",AC10="D",AC10="P",AND(AC10&gt;=0,AC10&lt;=4,ISNUMBER(AC10))),IF(AG10&lt;&gt;"",AG10,3),"")</f>
        <v/>
      </c>
      <c r="AG10" s="43"/>
      <c r="AH10" s="145"/>
      <c r="AI10" s="145"/>
      <c r="AK10" s="61"/>
    </row>
    <row r="11" spans="1:37" x14ac:dyDescent="0.25">
      <c r="A11" s="76" t="s">
        <v>32</v>
      </c>
      <c r="B11" s="45">
        <v>1513</v>
      </c>
      <c r="C11" s="165"/>
      <c r="D11" s="159"/>
      <c r="E11" s="42">
        <f t="shared" si="0"/>
        <v>0</v>
      </c>
      <c r="F11" s="42" t="str">
        <f t="shared" si="1"/>
        <v/>
      </c>
      <c r="G11" s="42" t="str">
        <f t="shared" si="2"/>
        <v/>
      </c>
      <c r="H11" s="46"/>
      <c r="I11" s="166"/>
      <c r="J11" s="158"/>
      <c r="K11" s="158"/>
      <c r="L11" s="158"/>
      <c r="M11" s="63"/>
      <c r="N11" s="63"/>
      <c r="O11" s="63"/>
      <c r="P11" s="37"/>
      <c r="Q11" s="86" t="s">
        <v>57</v>
      </c>
      <c r="R11" s="45">
        <v>2134</v>
      </c>
      <c r="S11" s="92"/>
      <c r="T11" s="42">
        <f t="shared" si="6"/>
        <v>0</v>
      </c>
      <c r="U11" s="42" t="str">
        <f t="shared" si="7"/>
        <v/>
      </c>
      <c r="V11" s="42" t="str">
        <f t="shared" si="8"/>
        <v/>
      </c>
      <c r="W11" s="46">
        <v>4</v>
      </c>
      <c r="X11" s="169"/>
      <c r="Y11" s="164"/>
      <c r="Z11" s="37"/>
      <c r="AA11" s="86" t="s">
        <v>57</v>
      </c>
      <c r="AB11" s="104">
        <v>3012</v>
      </c>
      <c r="AC11" s="133"/>
      <c r="AD11" s="42">
        <f t="shared" si="12"/>
        <v>0</v>
      </c>
      <c r="AE11" s="42" t="str">
        <f t="shared" si="13"/>
        <v/>
      </c>
      <c r="AF11" s="42" t="str">
        <f t="shared" si="14"/>
        <v/>
      </c>
      <c r="AG11" s="46">
        <v>2</v>
      </c>
      <c r="AH11" s="153"/>
      <c r="AI11" s="145"/>
      <c r="AK11" s="61"/>
    </row>
    <row r="12" spans="1:37" x14ac:dyDescent="0.25">
      <c r="A12" s="76" t="s">
        <v>33</v>
      </c>
      <c r="B12" s="45">
        <v>2013</v>
      </c>
      <c r="C12" s="165"/>
      <c r="D12" s="159"/>
      <c r="E12" s="42">
        <f t="shared" si="0"/>
        <v>0</v>
      </c>
      <c r="F12" s="42" t="str">
        <f t="shared" si="1"/>
        <v/>
      </c>
      <c r="G12" s="42" t="str">
        <f t="shared" si="2"/>
        <v/>
      </c>
      <c r="H12" s="43"/>
      <c r="I12" s="166"/>
      <c r="J12" s="158"/>
      <c r="K12" s="158"/>
      <c r="L12" s="158"/>
      <c r="M12" s="61"/>
      <c r="N12" s="61"/>
      <c r="O12" s="37"/>
      <c r="P12" s="37"/>
      <c r="Q12" s="86" t="s">
        <v>58</v>
      </c>
      <c r="R12" s="45">
        <v>2124</v>
      </c>
      <c r="S12" s="92"/>
      <c r="T12" s="42">
        <f t="shared" si="6"/>
        <v>0</v>
      </c>
      <c r="U12" s="42" t="str">
        <f t="shared" si="7"/>
        <v/>
      </c>
      <c r="V12" s="42" t="str">
        <f t="shared" si="8"/>
        <v/>
      </c>
      <c r="W12" s="43">
        <v>4</v>
      </c>
      <c r="X12" s="169"/>
      <c r="Y12" s="164"/>
      <c r="Z12" s="37"/>
      <c r="AA12" s="86" t="s">
        <v>57</v>
      </c>
      <c r="AB12" s="104">
        <v>3013</v>
      </c>
      <c r="AC12" s="136"/>
      <c r="AD12" s="42">
        <f t="shared" si="12"/>
        <v>0</v>
      </c>
      <c r="AE12" s="42" t="str">
        <f t="shared" si="13"/>
        <v/>
      </c>
      <c r="AF12" s="42" t="str">
        <f t="shared" si="14"/>
        <v/>
      </c>
      <c r="AG12" s="46"/>
      <c r="AH12" s="153"/>
      <c r="AI12" s="145"/>
      <c r="AK12" s="61"/>
    </row>
    <row r="13" spans="1:37" x14ac:dyDescent="0.25">
      <c r="A13" s="142" t="s">
        <v>34</v>
      </c>
      <c r="B13" s="102"/>
      <c r="C13" s="165"/>
      <c r="D13" s="159"/>
      <c r="E13" s="42">
        <f t="shared" si="0"/>
        <v>0</v>
      </c>
      <c r="F13" s="42" t="str">
        <f t="shared" si="1"/>
        <v/>
      </c>
      <c r="G13" s="42" t="str">
        <f t="shared" si="2"/>
        <v/>
      </c>
      <c r="H13" s="43"/>
      <c r="I13" s="166"/>
      <c r="J13" s="158"/>
      <c r="K13" s="158"/>
      <c r="L13" s="158"/>
      <c r="M13" s="63"/>
      <c r="N13" s="63"/>
      <c r="O13" s="63"/>
      <c r="P13" s="37"/>
      <c r="Q13" s="86" t="s">
        <v>56</v>
      </c>
      <c r="R13" s="45">
        <v>1404</v>
      </c>
      <c r="S13" s="139"/>
      <c r="T13" s="42">
        <f t="shared" si="6"/>
        <v>0</v>
      </c>
      <c r="U13" s="42" t="str">
        <f t="shared" si="7"/>
        <v/>
      </c>
      <c r="V13" s="42" t="str">
        <f t="shared" si="8"/>
        <v/>
      </c>
      <c r="W13" s="46">
        <v>4</v>
      </c>
      <c r="X13" s="145"/>
      <c r="Y13" s="164"/>
      <c r="Z13" s="37"/>
      <c r="AA13" s="86" t="s">
        <v>57</v>
      </c>
      <c r="AB13" s="104">
        <v>3503</v>
      </c>
      <c r="AC13" s="133"/>
      <c r="AD13" s="42">
        <f t="shared" ref="AD13" si="15">IF(AG13&lt;&gt;"",AG13,3)*IF(AC13="A",4,IF(AC13="B",3,IF(AC13="C",2,IF(AC13="D",1,IF(AND(AC13&gt;=0,AC13&lt;=4,ISNUMBER(AC13)),AC13,0)))))</f>
        <v>0</v>
      </c>
      <c r="AE13" s="42" t="str">
        <f t="shared" ref="AE13" si="16">IF(OR(AC13="A",AC13="B",AC13="C",AC13="D",AC13="F",AND(AC13&gt;=0,AC13&lt;=4,ISNUMBER(AC13))),IF(AG13&lt;&gt;"",AG13,3),"")</f>
        <v/>
      </c>
      <c r="AF13" s="42" t="str">
        <f t="shared" ref="AF13" si="17">IF(OR(AC13="A",AC13="B",AC13="C",AC13="D",AC13="P",AND(AC13&gt;=0,AC13&lt;=4,ISNUMBER(AC13))),IF(AG13&lt;&gt;"",AG13,3),"")</f>
        <v/>
      </c>
      <c r="AG13" s="46"/>
      <c r="AH13" s="153"/>
      <c r="AI13" s="145"/>
      <c r="AK13" s="61"/>
    </row>
    <row r="14" spans="1:37" x14ac:dyDescent="0.25">
      <c r="A14" s="142" t="s">
        <v>34</v>
      </c>
      <c r="B14" s="102"/>
      <c r="C14" s="165"/>
      <c r="D14" s="159"/>
      <c r="E14" s="42">
        <f t="shared" si="0"/>
        <v>0</v>
      </c>
      <c r="F14" s="42" t="str">
        <f t="shared" si="1"/>
        <v/>
      </c>
      <c r="G14" s="42" t="str">
        <f t="shared" si="2"/>
        <v/>
      </c>
      <c r="H14" s="43"/>
      <c r="I14" s="166"/>
      <c r="J14" s="158"/>
      <c r="K14" s="158"/>
      <c r="L14" s="158"/>
      <c r="M14" s="63"/>
      <c r="N14" s="63"/>
      <c r="O14" s="63"/>
      <c r="P14" s="37"/>
      <c r="Q14" s="86" t="s">
        <v>35</v>
      </c>
      <c r="R14" s="45">
        <v>1604</v>
      </c>
      <c r="S14" s="139"/>
      <c r="T14" s="42">
        <f t="shared" si="6"/>
        <v>0</v>
      </c>
      <c r="U14" s="42" t="str">
        <f t="shared" si="7"/>
        <v/>
      </c>
      <c r="V14" s="42" t="str">
        <f t="shared" si="8"/>
        <v/>
      </c>
      <c r="W14" s="46">
        <v>4</v>
      </c>
      <c r="X14" s="137"/>
      <c r="Y14" s="138"/>
      <c r="Z14" s="78"/>
      <c r="AA14" s="86" t="s">
        <v>57</v>
      </c>
      <c r="AB14" s="104">
        <v>3513</v>
      </c>
      <c r="AC14" s="136"/>
      <c r="AD14" s="42">
        <f t="shared" si="12"/>
        <v>0</v>
      </c>
      <c r="AE14" s="42" t="str">
        <f t="shared" si="13"/>
        <v/>
      </c>
      <c r="AF14" s="42" t="str">
        <f t="shared" si="14"/>
        <v/>
      </c>
      <c r="AG14" s="46"/>
      <c r="AH14" s="153"/>
      <c r="AI14" s="145"/>
      <c r="AK14" s="61"/>
    </row>
    <row r="15" spans="1:37" x14ac:dyDescent="0.25">
      <c r="A15" s="143" t="s">
        <v>70</v>
      </c>
      <c r="B15" s="102"/>
      <c r="C15" s="165"/>
      <c r="D15" s="159"/>
      <c r="E15" s="42">
        <f t="shared" ref="E15:E16" si="18">IF(H15&lt;&gt;"",H15,3)*IF(C15="A",4,IF(C15="B",3,IF(C15="C",2,IF(C15="D",1,IF(AND(C15&gt;=0,C15&lt;=4,ISNUMBER(C15)),C15,0)))))</f>
        <v>0</v>
      </c>
      <c r="F15" s="42" t="str">
        <f t="shared" ref="F15:F16" si="19">IF(OR(C15="A",C15="B",C15="C",C15="D",C15="F",AND(C15&gt;=0,C15&lt;=4,ISNUMBER(C15))),IF(H15&lt;&gt;"",H15,3),"")</f>
        <v/>
      </c>
      <c r="G15" s="42" t="str">
        <f>IF(OR(C15="A",C15="B",C15="C",C15="D",C15="P",AND(C15&gt;=0,C15&lt;=4,ISNUMBER(C15))),IF(H15&lt;&gt;"",H15,3),"")</f>
        <v/>
      </c>
      <c r="H15" s="46"/>
      <c r="I15" s="158"/>
      <c r="J15" s="158"/>
      <c r="K15" s="158"/>
      <c r="L15" s="158"/>
      <c r="M15" s="63"/>
      <c r="N15" s="63"/>
      <c r="O15" s="63"/>
      <c r="P15" s="37"/>
      <c r="Q15" s="86" t="s">
        <v>36</v>
      </c>
      <c r="R15" s="45">
        <v>1314</v>
      </c>
      <c r="S15" s="139"/>
      <c r="T15" s="42">
        <f t="shared" si="6"/>
        <v>0</v>
      </c>
      <c r="U15" s="42" t="str">
        <f t="shared" si="7"/>
        <v/>
      </c>
      <c r="V15" s="42" t="str">
        <f t="shared" si="8"/>
        <v/>
      </c>
      <c r="W15" s="46">
        <v>4</v>
      </c>
      <c r="X15" s="169"/>
      <c r="Y15" s="164"/>
      <c r="Z15" s="37"/>
      <c r="AA15" s="86" t="s">
        <v>57</v>
      </c>
      <c r="AB15" s="104">
        <v>3713</v>
      </c>
      <c r="AC15" s="103"/>
      <c r="AD15" s="42">
        <f t="shared" ref="AD15:AD23" si="20">IF(AG15&lt;&gt;"",AG15,3)*IF(AC15="A",4,IF(AC15="B",3,IF(AC15="C",2,IF(AC15="D",1,IF(AND(AC15&gt;=0,AC15&lt;=4,ISNUMBER(AC15)),AC15,0)))))</f>
        <v>0</v>
      </c>
      <c r="AE15" s="42" t="str">
        <f t="shared" ref="AE15:AE23" si="21">IF(OR(AC15="A",AC15="B",AC15="C",AC15="D",AC15="F",AND(AC15&gt;=0,AC15&lt;=4,ISNUMBER(AC15))),IF(AG15&lt;&gt;"",AG15,3),"")</f>
        <v/>
      </c>
      <c r="AF15" s="42" t="str">
        <f t="shared" ref="AF15:AF23" si="22">IF(OR(AC15="A",AC15="B",AC15="C",AC15="D",AC15="P",AND(AC15&gt;=0,AC15&lt;=4,ISNUMBER(AC15))),IF(AG15&lt;&gt;"",AG15,3),"")</f>
        <v/>
      </c>
      <c r="AG15" s="46"/>
      <c r="AH15" s="153"/>
      <c r="AI15" s="145"/>
      <c r="AK15" s="61"/>
    </row>
    <row r="16" spans="1:37" x14ac:dyDescent="0.25">
      <c r="A16" s="95" t="s">
        <v>35</v>
      </c>
      <c r="B16" s="47">
        <v>1114</v>
      </c>
      <c r="C16" s="165"/>
      <c r="D16" s="159"/>
      <c r="E16" s="42">
        <f t="shared" si="18"/>
        <v>0</v>
      </c>
      <c r="F16" s="42" t="str">
        <f t="shared" si="19"/>
        <v/>
      </c>
      <c r="G16" s="42" t="str">
        <f t="shared" ref="G16" si="23">IF(OR(C16="A",C16="B",C16="C",C16="D",C16="P",AND(C16&gt;=0,C16&lt;=4,ISNUMBER(C16))),IF(H16&lt;&gt;"",H16,3),"")</f>
        <v/>
      </c>
      <c r="H16" s="46">
        <v>4</v>
      </c>
      <c r="I16" s="166"/>
      <c r="J16" s="158"/>
      <c r="K16" s="158"/>
      <c r="L16" s="158"/>
      <c r="M16" s="63"/>
      <c r="N16" s="63"/>
      <c r="O16" s="63"/>
      <c r="P16" s="78"/>
      <c r="Q16" s="86" t="s">
        <v>62</v>
      </c>
      <c r="R16" s="45">
        <v>1114</v>
      </c>
      <c r="S16" s="139"/>
      <c r="T16" s="42">
        <f t="shared" si="6"/>
        <v>0</v>
      </c>
      <c r="U16" s="42" t="str">
        <f t="shared" si="7"/>
        <v/>
      </c>
      <c r="V16" s="42" t="str">
        <f t="shared" si="8"/>
        <v/>
      </c>
      <c r="W16" s="46">
        <v>4</v>
      </c>
      <c r="X16" s="169"/>
      <c r="Y16" s="164"/>
      <c r="Z16" s="37"/>
      <c r="AA16" s="86" t="s">
        <v>57</v>
      </c>
      <c r="AB16" s="104">
        <v>4001</v>
      </c>
      <c r="AC16" s="103"/>
      <c r="AD16" s="42">
        <f t="shared" si="20"/>
        <v>0</v>
      </c>
      <c r="AE16" s="42" t="str">
        <f t="shared" si="21"/>
        <v/>
      </c>
      <c r="AF16" s="42" t="str">
        <f t="shared" si="22"/>
        <v/>
      </c>
      <c r="AG16" s="46">
        <v>1</v>
      </c>
      <c r="AH16" s="153"/>
      <c r="AI16" s="145"/>
      <c r="AK16" s="61"/>
    </row>
    <row r="17" spans="1:37" x14ac:dyDescent="0.25">
      <c r="A17" s="76" t="s">
        <v>31</v>
      </c>
      <c r="B17" s="45">
        <v>1113</v>
      </c>
      <c r="C17" s="165"/>
      <c r="D17" s="159"/>
      <c r="E17" s="42">
        <f t="shared" si="0"/>
        <v>0</v>
      </c>
      <c r="F17" s="42" t="str">
        <f t="shared" si="1"/>
        <v/>
      </c>
      <c r="G17" s="42" t="str">
        <f t="shared" si="2"/>
        <v/>
      </c>
      <c r="H17" s="46"/>
      <c r="I17" s="166"/>
      <c r="J17" s="158"/>
      <c r="K17" s="158"/>
      <c r="L17" s="158"/>
      <c r="M17" s="63"/>
      <c r="N17" s="63"/>
      <c r="O17" s="63"/>
      <c r="P17" s="37"/>
      <c r="Q17" s="86" t="s">
        <v>68</v>
      </c>
      <c r="R17" s="45">
        <v>3103</v>
      </c>
      <c r="S17" s="139"/>
      <c r="T17" s="42">
        <f t="shared" si="6"/>
        <v>0</v>
      </c>
      <c r="U17" s="42" t="str">
        <f t="shared" si="7"/>
        <v/>
      </c>
      <c r="V17" s="42" t="str">
        <f t="shared" si="8"/>
        <v/>
      </c>
      <c r="W17" s="43"/>
      <c r="X17" s="145"/>
      <c r="Y17" s="164"/>
      <c r="Z17" s="37"/>
      <c r="AA17" s="86" t="s">
        <v>57</v>
      </c>
      <c r="AB17" s="104">
        <v>4023</v>
      </c>
      <c r="AC17" s="103"/>
      <c r="AD17" s="42">
        <f t="shared" si="20"/>
        <v>0</v>
      </c>
      <c r="AE17" s="42" t="str">
        <f t="shared" si="21"/>
        <v/>
      </c>
      <c r="AF17" s="42" t="str">
        <f t="shared" si="22"/>
        <v/>
      </c>
      <c r="AG17" s="46"/>
      <c r="AH17" s="153"/>
      <c r="AI17" s="145"/>
      <c r="AK17" s="61"/>
    </row>
    <row r="18" spans="1:37" x14ac:dyDescent="0.25">
      <c r="A18" s="143" t="s">
        <v>71</v>
      </c>
      <c r="B18" s="102"/>
      <c r="C18" s="165"/>
      <c r="D18" s="159"/>
      <c r="E18" s="42">
        <f t="shared" si="0"/>
        <v>0</v>
      </c>
      <c r="F18" s="42" t="str">
        <f t="shared" si="1"/>
        <v/>
      </c>
      <c r="G18" s="42" t="str">
        <f t="shared" si="2"/>
        <v/>
      </c>
      <c r="H18" s="46"/>
      <c r="I18" s="166"/>
      <c r="J18" s="158"/>
      <c r="K18" s="158"/>
      <c r="L18" s="158"/>
      <c r="M18" s="63"/>
      <c r="N18" s="63"/>
      <c r="O18" s="63"/>
      <c r="P18" s="37"/>
      <c r="Q18" s="86" t="s">
        <v>68</v>
      </c>
      <c r="R18" s="45">
        <v>3203</v>
      </c>
      <c r="S18" s="139"/>
      <c r="T18" s="42">
        <f t="shared" si="6"/>
        <v>0</v>
      </c>
      <c r="U18" s="42" t="str">
        <f t="shared" si="7"/>
        <v/>
      </c>
      <c r="V18" s="42" t="str">
        <f t="shared" si="8"/>
        <v/>
      </c>
      <c r="W18" s="43"/>
      <c r="X18" s="145"/>
      <c r="Y18" s="164"/>
      <c r="Z18" s="37"/>
      <c r="AA18" s="86" t="s">
        <v>57</v>
      </c>
      <c r="AB18" s="104">
        <v>4033</v>
      </c>
      <c r="AC18" s="103"/>
      <c r="AD18" s="42">
        <f t="shared" si="20"/>
        <v>0</v>
      </c>
      <c r="AE18" s="42" t="str">
        <f t="shared" si="21"/>
        <v/>
      </c>
      <c r="AF18" s="42" t="str">
        <f t="shared" si="22"/>
        <v/>
      </c>
      <c r="AG18" s="46"/>
      <c r="AH18" s="144"/>
      <c r="AI18" s="145"/>
      <c r="AK18" s="61"/>
    </row>
    <row r="19" spans="1:37" x14ac:dyDescent="0.25">
      <c r="A19" s="143" t="s">
        <v>71</v>
      </c>
      <c r="B19" s="102"/>
      <c r="C19" s="165"/>
      <c r="D19" s="159"/>
      <c r="E19" s="42">
        <f t="shared" si="0"/>
        <v>0</v>
      </c>
      <c r="F19" s="42" t="str">
        <f t="shared" si="1"/>
        <v/>
      </c>
      <c r="G19" s="42" t="str">
        <f t="shared" si="2"/>
        <v/>
      </c>
      <c r="H19" s="43"/>
      <c r="I19" s="158"/>
      <c r="J19" s="158"/>
      <c r="K19" s="158"/>
      <c r="L19" s="158"/>
      <c r="M19" s="63"/>
      <c r="N19" s="63"/>
      <c r="O19" s="63"/>
      <c r="P19" s="37"/>
      <c r="Q19" s="77"/>
      <c r="R19" s="45"/>
      <c r="S19" s="62"/>
      <c r="T19" s="42">
        <f t="shared" si="6"/>
        <v>0</v>
      </c>
      <c r="U19" s="42" t="str">
        <f t="shared" si="7"/>
        <v/>
      </c>
      <c r="V19" s="42" t="str">
        <f t="shared" si="8"/>
        <v/>
      </c>
      <c r="W19" s="46"/>
      <c r="X19" s="145"/>
      <c r="Y19" s="164"/>
      <c r="Z19" s="37"/>
      <c r="AA19" s="86" t="s">
        <v>57</v>
      </c>
      <c r="AB19" s="104">
        <v>4464</v>
      </c>
      <c r="AC19" s="124"/>
      <c r="AD19" s="42">
        <f t="shared" ref="AD19:AD20" si="24">IF(AG19&lt;&gt;"",AG19,3)*IF(AC19="A",4,IF(AC19="B",3,IF(AC19="C",2,IF(AC19="D",1,IF(AND(AC19&gt;=0,AC19&lt;=4,ISNUMBER(AC19)),AC19,0)))))</f>
        <v>0</v>
      </c>
      <c r="AE19" s="42" t="str">
        <f t="shared" ref="AE19:AE20" si="25">IF(OR(AC19="A",AC19="B",AC19="C",AC19="D",AC19="F",AND(AC19&gt;=0,AC19&lt;=4,ISNUMBER(AC19))),IF(AG19&lt;&gt;"",AG19,3),"")</f>
        <v/>
      </c>
      <c r="AF19" s="42" t="str">
        <f t="shared" ref="AF19:AF20" si="26">IF(OR(AC19="A",AC19="B",AC19="C",AC19="D",AC19="P",AND(AC19&gt;=0,AC19&lt;=4,ISNUMBER(AC19))),IF(AG19&lt;&gt;"",AG19,3),"")</f>
        <v/>
      </c>
      <c r="AG19" s="46">
        <v>4</v>
      </c>
      <c r="AH19" s="144"/>
      <c r="AI19" s="145"/>
      <c r="AK19" s="61"/>
    </row>
    <row r="20" spans="1:37" x14ac:dyDescent="0.25">
      <c r="A20" s="95" t="s">
        <v>37</v>
      </c>
      <c r="B20" s="47"/>
      <c r="C20" s="165"/>
      <c r="D20" s="159"/>
      <c r="E20" s="42">
        <f t="shared" si="0"/>
        <v>0</v>
      </c>
      <c r="F20" s="42" t="str">
        <f t="shared" si="1"/>
        <v/>
      </c>
      <c r="G20" s="42" t="str">
        <f t="shared" si="2"/>
        <v/>
      </c>
      <c r="H20" s="43"/>
      <c r="I20" s="166"/>
      <c r="J20" s="158"/>
      <c r="K20" s="158"/>
      <c r="L20" s="158"/>
      <c r="M20" s="63"/>
      <c r="N20" s="63"/>
      <c r="O20" s="63"/>
      <c r="P20" s="37"/>
      <c r="Q20" s="77"/>
      <c r="R20" s="45"/>
      <c r="S20" s="62"/>
      <c r="T20" s="42">
        <f t="shared" si="6"/>
        <v>0</v>
      </c>
      <c r="U20" s="42" t="str">
        <f t="shared" si="7"/>
        <v/>
      </c>
      <c r="V20" s="42" t="str">
        <f t="shared" si="8"/>
        <v/>
      </c>
      <c r="W20" s="46"/>
      <c r="X20" s="145"/>
      <c r="Y20" s="164"/>
      <c r="Z20" s="37"/>
      <c r="AA20" s="86" t="s">
        <v>57</v>
      </c>
      <c r="AB20" s="104">
        <v>4053</v>
      </c>
      <c r="AC20" s="124"/>
      <c r="AD20" s="42">
        <f t="shared" si="24"/>
        <v>0</v>
      </c>
      <c r="AE20" s="42" t="str">
        <f t="shared" si="25"/>
        <v/>
      </c>
      <c r="AF20" s="42" t="str">
        <f t="shared" si="26"/>
        <v/>
      </c>
      <c r="AG20" s="46"/>
      <c r="AH20" s="144"/>
      <c r="AI20" s="145"/>
      <c r="AK20" s="61"/>
    </row>
    <row r="21" spans="1:37" x14ac:dyDescent="0.25">
      <c r="A21" s="95" t="s">
        <v>69</v>
      </c>
      <c r="B21" s="47"/>
      <c r="C21" s="165"/>
      <c r="D21" s="159"/>
      <c r="E21" s="42">
        <f t="shared" si="0"/>
        <v>0</v>
      </c>
      <c r="F21" s="42" t="str">
        <f t="shared" si="1"/>
        <v/>
      </c>
      <c r="G21" s="42" t="str">
        <f t="shared" si="2"/>
        <v/>
      </c>
      <c r="H21" s="46"/>
      <c r="I21" s="166"/>
      <c r="J21" s="158"/>
      <c r="K21" s="158"/>
      <c r="L21" s="158"/>
      <c r="M21" s="63"/>
      <c r="N21" s="63"/>
      <c r="O21" s="63"/>
      <c r="P21" s="37"/>
      <c r="Q21" s="63"/>
      <c r="R21" s="63"/>
      <c r="S21" s="63"/>
      <c r="T21" s="63"/>
      <c r="U21" s="63"/>
      <c r="V21" s="63"/>
      <c r="W21" s="63"/>
      <c r="X21" s="63"/>
      <c r="Y21" s="63"/>
      <c r="Z21" s="37"/>
      <c r="AA21" s="86" t="s">
        <v>35</v>
      </c>
      <c r="AB21" s="104">
        <v>4413</v>
      </c>
      <c r="AC21" s="103"/>
      <c r="AD21" s="42">
        <f t="shared" si="20"/>
        <v>0</v>
      </c>
      <c r="AE21" s="42" t="str">
        <f t="shared" si="21"/>
        <v/>
      </c>
      <c r="AF21" s="42" t="str">
        <f t="shared" si="22"/>
        <v/>
      </c>
      <c r="AG21" s="46"/>
      <c r="AH21" s="144"/>
      <c r="AI21" s="145"/>
      <c r="AK21" s="61"/>
    </row>
    <row r="22" spans="1:37" x14ac:dyDescent="0.25">
      <c r="A22" s="79"/>
      <c r="B22" s="47"/>
      <c r="C22" s="159"/>
      <c r="D22" s="159"/>
      <c r="E22" s="42">
        <f t="shared" si="0"/>
        <v>0</v>
      </c>
      <c r="F22" s="42" t="str">
        <f t="shared" si="1"/>
        <v/>
      </c>
      <c r="G22" s="42" t="str">
        <f t="shared" si="2"/>
        <v/>
      </c>
      <c r="H22" s="46"/>
      <c r="I22" s="158"/>
      <c r="J22" s="158"/>
      <c r="K22" s="158"/>
      <c r="L22" s="158"/>
      <c r="M22" s="63"/>
      <c r="N22" s="63"/>
      <c r="O22" s="63"/>
      <c r="P22" s="37"/>
      <c r="Q22" s="167"/>
      <c r="R22" s="168"/>
      <c r="S22" s="168"/>
      <c r="T22" s="168"/>
      <c r="U22" s="168"/>
      <c r="V22" s="168"/>
      <c r="W22" s="168"/>
      <c r="X22" s="29" t="s">
        <v>38</v>
      </c>
      <c r="Y22" s="63"/>
      <c r="Z22" s="37"/>
      <c r="AA22" s="86" t="s">
        <v>35</v>
      </c>
      <c r="AB22" s="104">
        <v>4174</v>
      </c>
      <c r="AC22" s="103"/>
      <c r="AD22" s="42">
        <f t="shared" si="20"/>
        <v>0</v>
      </c>
      <c r="AE22" s="42" t="str">
        <f t="shared" si="21"/>
        <v/>
      </c>
      <c r="AF22" s="42" t="str">
        <f t="shared" si="22"/>
        <v/>
      </c>
      <c r="AG22" s="46">
        <v>4</v>
      </c>
      <c r="AH22" s="144"/>
      <c r="AI22" s="145"/>
      <c r="AK22" s="61"/>
    </row>
    <row r="23" spans="1:37" x14ac:dyDescent="0.25">
      <c r="A23" s="162"/>
      <c r="B23" s="163"/>
      <c r="C23" s="163"/>
      <c r="D23" s="163"/>
      <c r="E23" s="163"/>
      <c r="F23" s="163"/>
      <c r="G23" s="163"/>
      <c r="H23" s="163"/>
      <c r="I23" s="163"/>
      <c r="J23" s="163"/>
      <c r="K23" s="163"/>
      <c r="L23" s="163"/>
      <c r="M23" s="63"/>
      <c r="N23" s="63"/>
      <c r="O23" s="63"/>
      <c r="P23" s="37"/>
      <c r="Q23" s="49" t="s">
        <v>39</v>
      </c>
      <c r="R23" s="63"/>
      <c r="S23" s="63"/>
      <c r="T23" s="63"/>
      <c r="U23" s="63"/>
      <c r="V23" s="80"/>
      <c r="W23" s="63"/>
      <c r="X23" s="63"/>
      <c r="Y23" s="129"/>
      <c r="Z23" s="37"/>
      <c r="AA23" s="86"/>
      <c r="AB23" s="120"/>
      <c r="AC23" s="121"/>
      <c r="AD23" s="42">
        <f t="shared" si="20"/>
        <v>0</v>
      </c>
      <c r="AE23" s="42" t="str">
        <f t="shared" si="21"/>
        <v/>
      </c>
      <c r="AF23" s="42" t="str">
        <f t="shared" si="22"/>
        <v/>
      </c>
      <c r="AG23" s="46"/>
      <c r="AH23" s="146"/>
      <c r="AI23" s="147"/>
      <c r="AK23" s="61"/>
    </row>
    <row r="24" spans="1:37" ht="13.8" thickBot="1" x14ac:dyDescent="0.3">
      <c r="A24" s="81" t="s">
        <v>43</v>
      </c>
      <c r="B24" s="63"/>
      <c r="C24" s="63"/>
      <c r="D24" s="63"/>
      <c r="E24" s="63"/>
      <c r="F24" s="63"/>
      <c r="G24" s="63"/>
      <c r="H24" s="63"/>
      <c r="I24" s="63"/>
      <c r="J24" s="63"/>
      <c r="K24" s="63"/>
      <c r="L24" s="63"/>
      <c r="M24" s="63"/>
      <c r="N24" s="63"/>
      <c r="O24" s="63"/>
      <c r="P24" s="37"/>
      <c r="Q24" s="157">
        <f>SUM(G7:G22,V7:V20,AF9:AF23,AF26:AF32,G27:G42,O27:O42)</f>
        <v>0</v>
      </c>
      <c r="R24" s="157"/>
      <c r="S24" s="63" t="s">
        <v>40</v>
      </c>
      <c r="T24" s="63"/>
      <c r="U24" s="63"/>
      <c r="V24" s="63"/>
      <c r="W24" s="63"/>
      <c r="X24" s="63"/>
      <c r="Y24" s="63"/>
      <c r="Z24" s="37"/>
      <c r="AA24" s="93"/>
      <c r="AB24" s="107"/>
      <c r="AC24" s="94"/>
      <c r="AD24" s="42"/>
      <c r="AE24" s="42"/>
      <c r="AF24" s="42"/>
      <c r="AG24" s="46"/>
      <c r="AH24" s="107"/>
      <c r="AI24" s="108"/>
      <c r="AK24" s="61"/>
    </row>
    <row r="25" spans="1:37" ht="16.2" thickTop="1" thickBot="1" x14ac:dyDescent="0.3">
      <c r="A25" s="71" t="s">
        <v>45</v>
      </c>
      <c r="B25" s="60"/>
      <c r="C25" s="63"/>
      <c r="D25" s="63"/>
      <c r="E25" s="63"/>
      <c r="F25" s="63"/>
      <c r="G25" s="63"/>
      <c r="H25" s="63"/>
      <c r="I25" s="85" t="s">
        <v>55</v>
      </c>
      <c r="J25" s="85"/>
      <c r="K25" s="85"/>
      <c r="L25" s="85"/>
      <c r="M25" s="63"/>
      <c r="N25" s="63"/>
      <c r="O25" s="63"/>
      <c r="P25" s="37"/>
      <c r="Q25" s="149" t="str">
        <f>IF(SUM(F7:F22,U7:U20,AE9:AE22, AE26:AE30,F27:F42,N27:N42)=0,"N/A",ROUNDDOWN(SUM(E7:E22,T7:T20,AD9:AD22,AD26:AD30,E27:E42,M27:M42)/SUM(F7:F22,U7:U20,AE9:AE22,AE26:AE30,F27:F42,N27:N42),2))</f>
        <v>N/A</v>
      </c>
      <c r="R25" s="149"/>
      <c r="S25" s="63" t="s">
        <v>41</v>
      </c>
      <c r="T25" s="63"/>
      <c r="U25" s="63"/>
      <c r="V25" s="63"/>
      <c r="W25" s="63"/>
      <c r="X25" s="63"/>
      <c r="Y25" s="63"/>
      <c r="Z25" s="44"/>
      <c r="AA25" s="82" t="s">
        <v>76</v>
      </c>
      <c r="AB25" s="83"/>
      <c r="AC25" s="83"/>
      <c r="AD25" s="50"/>
      <c r="AE25" s="50"/>
      <c r="AF25" s="50"/>
      <c r="AG25" s="51"/>
      <c r="AH25" s="52"/>
      <c r="AI25" s="130"/>
      <c r="AK25" s="61"/>
    </row>
    <row r="26" spans="1:37" ht="14.4" thickTop="1" thickBot="1" x14ac:dyDescent="0.3">
      <c r="A26" s="81" t="s">
        <v>21</v>
      </c>
      <c r="B26" s="63"/>
      <c r="C26" s="63" t="s">
        <v>47</v>
      </c>
      <c r="D26" s="31" t="s">
        <v>48</v>
      </c>
      <c r="E26" s="63"/>
      <c r="F26" s="63"/>
      <c r="G26" s="63"/>
      <c r="H26" s="63"/>
      <c r="I26" s="63" t="s">
        <v>21</v>
      </c>
      <c r="J26" s="63"/>
      <c r="K26" s="63" t="s">
        <v>47</v>
      </c>
      <c r="L26" s="53" t="s">
        <v>48</v>
      </c>
      <c r="M26" s="75" t="s">
        <v>23</v>
      </c>
      <c r="N26" s="75" t="s">
        <v>24</v>
      </c>
      <c r="O26" s="75" t="s">
        <v>25</v>
      </c>
      <c r="P26" s="37"/>
      <c r="Q26" s="151">
        <f>SUMIF(B7:B22,"&gt;2999",G7:G22)+SUMIF(B27:B42,"&gt;2999",G27:G42)+SUMIF(J27:J42,"&gt;2999",O27:O42)+SUMIF(R7:R20,"&gt;2999",V7:V20)+SUMIF(AB9:AB23,"&gt;2999",AF9:AF23)+SUMIF(AB26:AB30,"&gt;2999",AF26:AF30)</f>
        <v>0</v>
      </c>
      <c r="R26" s="151"/>
      <c r="S26" s="63" t="s">
        <v>42</v>
      </c>
      <c r="T26" s="63"/>
      <c r="U26" s="63"/>
      <c r="V26" s="63"/>
      <c r="W26" s="63"/>
      <c r="X26" s="63"/>
      <c r="Y26" s="63"/>
      <c r="Z26" s="63"/>
      <c r="AA26" s="93"/>
      <c r="AB26" s="96"/>
      <c r="AC26" s="98"/>
      <c r="AD26" s="42">
        <f t="shared" ref="AD26" si="27">IF(AG26&lt;&gt;"",AG26,3)*IF(AC26="A",4,IF(AC26="B",3,IF(AC26="C",2,IF(AC26="D",1,IF(AND(AC26&gt;=0,AC26&lt;=4,ISNUMBER(AC26)),AC26,0)))))</f>
        <v>0</v>
      </c>
      <c r="AE26" s="42" t="str">
        <f t="shared" ref="AE26" si="28">IF(OR(AC26="A",AC26="B",AC26="C",AC26="D",AC26="F",AND(AC26&gt;=0,AC26&lt;=4,ISNUMBER(AC26))),IF(AG26&lt;&gt;"",AG26,3),"")</f>
        <v/>
      </c>
      <c r="AF26" s="42" t="str">
        <f t="shared" ref="AF26" si="29">IF(OR(AC26="A",AC26="B",AC26="C",AC26="D",AC26="P",AND(AC26&gt;=0,AC26&lt;=4,ISNUMBER(AC26))),IF(AG26&lt;&gt;"",AG26,3),"")</f>
        <v/>
      </c>
      <c r="AG26" s="46"/>
      <c r="AH26" s="144"/>
      <c r="AI26" s="153"/>
      <c r="AK26" s="61"/>
    </row>
    <row r="27" spans="1:37" ht="13.8" thickBot="1" x14ac:dyDescent="0.3">
      <c r="A27" s="88"/>
      <c r="B27" s="88"/>
      <c r="C27" s="89"/>
      <c r="D27" s="57"/>
      <c r="E27" s="42">
        <f t="shared" ref="E27:E42" si="30">D27*IF(OR(C27="A",C27="RA"),4,IF(OR(C27="B",C27="RB"),3,IF(OR(C27="C",C27="RC"),2,IF(OR(C27="D",C27="RD"),1,IF(AND(C27&gt;=0,C27&lt;=4,ISNUMBER(C27)),C27,0)))))</f>
        <v>0</v>
      </c>
      <c r="F27" s="42" t="str">
        <f t="shared" ref="F27:F42" si="31">IF(OR(C27="",D27=""),"",IF(OR(C27="A",C27="B",C27="C",C27="D",C27="F",C27="RA",C27="RB",C27="RC",C27="RD",C27="RF",AND(C27&gt;=0,C27&lt;=4,ISNUMBER(C27))),D27,""))</f>
        <v/>
      </c>
      <c r="G27" s="42" t="str">
        <f t="shared" ref="G27:G42" si="32">IF(OR(C27="",D27=""),"",IF(OR(C27="A",C27="B",C27="C",C27="D",C27="P",AND(C27&gt;=0,C27&lt;=4,ISNUMBER(C27))),D27,""))</f>
        <v/>
      </c>
      <c r="H27" s="58"/>
      <c r="I27" s="91"/>
      <c r="J27" s="88"/>
      <c r="K27" s="89"/>
      <c r="L27" s="57"/>
      <c r="M27" s="42">
        <f t="shared" ref="M27:M42" si="33">L27*IF(OR(K27="A",K27="RA"),4,IF(OR(K27="B",K27="RB"),3,IF(OR(K27="C",K27="RC"),2,IF(OR(K27="D",K27="RD"),1,IF(AND(K27&gt;=0,K27=4,ISNUMBER(K27)),K27,0)))))</f>
        <v>0</v>
      </c>
      <c r="N27" s="42" t="str">
        <f t="shared" ref="N27:N42" si="34">IF(OR(K27="",L27=""),"",IF(OR(K27="A",K27="B",K27="C",K27="D",K27="F",K27="RA",K27="RB",K27="RC",K27="RD",K27="RF",AND(K27&gt;=0,K27&lt;=4,ISNUMBER(K27))),L27,""))</f>
        <v/>
      </c>
      <c r="O27" s="42" t="str">
        <f t="shared" ref="O27:O42" si="35">IF(OR(K27="",L27=""),"",IF(OR(K27="A",K27="B",K27="C",K27="D",K27="P",AND(K27&gt;=0,K27&lt;=4,ISNUMBER(K27))),L27,""))</f>
        <v/>
      </c>
      <c r="P27" s="42"/>
      <c r="Q27" s="160">
        <f ca="1">SUMIF(B7:B22,"&gt;2999",E7:E22)+SUMIF(B27:B42,"&gt;2999",E27:E42)+SUMIF(J27:J42,"&gt;2999",M27:M41)+SUMIF(R7:R20,"&gt;2999",T7:T20)+SUMIF(AB9:AB23,"&gt;2999",AD9:AD23)+SUMIF(AB26:AB30,"&gt;2999",AD26:AD30)</f>
        <v>0</v>
      </c>
      <c r="R27" s="160"/>
      <c r="S27" s="29" t="s">
        <v>44</v>
      </c>
      <c r="T27" s="63"/>
      <c r="U27" s="63"/>
      <c r="V27" s="63"/>
      <c r="W27" s="63"/>
      <c r="X27" s="63"/>
      <c r="Y27" s="63"/>
      <c r="Z27" s="61"/>
      <c r="AA27" s="93"/>
      <c r="AB27" s="96"/>
      <c r="AC27" s="98"/>
      <c r="AD27" s="42">
        <f t="shared" ref="AD27:AD30" si="36">IF(AG27&lt;&gt;"",AG27,3)*IF(AC27="A",4,IF(AC27="B",3,IF(AC27="C",2,IF(AC27="D",1,IF(AND(AC27&gt;=0,AC27&lt;=4,ISNUMBER(AC27)),AC27,0)))))</f>
        <v>0</v>
      </c>
      <c r="AE27" s="42" t="str">
        <f t="shared" ref="AE27:AE30" si="37">IF(OR(AC27="A",AC27="B",AC27="C",AC27="D",AC27="F",AND(AC27&gt;=0,AC27&lt;=4,ISNUMBER(AC27))),IF(AG27&lt;&gt;"",AG27,3),"")</f>
        <v/>
      </c>
      <c r="AF27" s="42" t="str">
        <f t="shared" ref="AF27:AF30" si="38">IF(OR(AC27="A",AC27="B",AC27="C",AC27="D",AC27="P",AND(AC27&gt;=0,AC27&lt;=4,ISNUMBER(AC27))),IF(AG27&lt;&gt;"",AG27,3),"")</f>
        <v/>
      </c>
      <c r="AG27" s="46">
        <v>4</v>
      </c>
      <c r="AH27" s="144"/>
      <c r="AI27" s="153"/>
      <c r="AK27" s="61"/>
    </row>
    <row r="28" spans="1:37" ht="18" customHeight="1" thickBot="1" x14ac:dyDescent="0.3">
      <c r="A28" s="88"/>
      <c r="B28" s="88"/>
      <c r="C28" s="89"/>
      <c r="D28" s="57"/>
      <c r="E28" s="42">
        <f t="shared" si="30"/>
        <v>0</v>
      </c>
      <c r="F28" s="42" t="str">
        <f t="shared" si="31"/>
        <v/>
      </c>
      <c r="G28" s="42" t="str">
        <f t="shared" si="32"/>
        <v/>
      </c>
      <c r="H28" s="59"/>
      <c r="I28" s="91"/>
      <c r="J28" s="88"/>
      <c r="K28" s="89"/>
      <c r="L28" s="57"/>
      <c r="M28" s="42">
        <f t="shared" si="33"/>
        <v>0</v>
      </c>
      <c r="N28" s="42" t="str">
        <f t="shared" si="34"/>
        <v/>
      </c>
      <c r="O28" s="42" t="str">
        <f t="shared" si="35"/>
        <v/>
      </c>
      <c r="P28" s="42"/>
      <c r="Q28" s="161" t="str">
        <f ca="1">IF(SUM(Q27)=0,"N/A",Q27/Q26)</f>
        <v>N/A</v>
      </c>
      <c r="R28" s="161"/>
      <c r="S28" s="63" t="s">
        <v>46</v>
      </c>
      <c r="T28" s="63"/>
      <c r="U28" s="63"/>
      <c r="V28" s="63"/>
      <c r="W28" s="63"/>
      <c r="X28" s="63"/>
      <c r="Y28" s="63"/>
      <c r="Z28" s="37"/>
      <c r="AA28" s="93"/>
      <c r="AB28" s="96"/>
      <c r="AC28" s="98"/>
      <c r="AD28" s="42">
        <f t="shared" si="36"/>
        <v>0</v>
      </c>
      <c r="AE28" s="42" t="str">
        <f t="shared" si="37"/>
        <v/>
      </c>
      <c r="AF28" s="42" t="str">
        <f t="shared" si="38"/>
        <v/>
      </c>
      <c r="AG28" s="46"/>
      <c r="AH28" s="144"/>
      <c r="AI28" s="153"/>
      <c r="AJ28" s="132"/>
      <c r="AK28" s="61"/>
    </row>
    <row r="29" spans="1:37" ht="14.4" thickTop="1" thickBot="1" x14ac:dyDescent="0.3">
      <c r="A29" s="88"/>
      <c r="B29" s="88"/>
      <c r="C29" s="89"/>
      <c r="D29" s="57"/>
      <c r="E29" s="42">
        <f t="shared" si="30"/>
        <v>0</v>
      </c>
      <c r="F29" s="42" t="str">
        <f t="shared" si="31"/>
        <v/>
      </c>
      <c r="G29" s="42" t="str">
        <f t="shared" si="32"/>
        <v/>
      </c>
      <c r="H29" s="59"/>
      <c r="I29" s="91"/>
      <c r="J29" s="55"/>
      <c r="K29" s="89"/>
      <c r="L29" s="57"/>
      <c r="M29" s="42">
        <f t="shared" si="33"/>
        <v>0</v>
      </c>
      <c r="N29" s="42" t="str">
        <f t="shared" si="34"/>
        <v/>
      </c>
      <c r="O29" s="42" t="str">
        <f t="shared" si="35"/>
        <v/>
      </c>
      <c r="P29" s="42"/>
      <c r="Q29" s="148"/>
      <c r="R29" s="148"/>
      <c r="S29" s="29" t="s">
        <v>49</v>
      </c>
      <c r="T29" s="63"/>
      <c r="U29" s="63"/>
      <c r="V29" s="63"/>
      <c r="W29" s="63"/>
      <c r="X29" s="63"/>
      <c r="Y29" s="63"/>
      <c r="Z29" s="37"/>
      <c r="AA29" s="93"/>
      <c r="AB29" s="107"/>
      <c r="AC29" s="94"/>
      <c r="AD29" s="42">
        <f t="shared" si="36"/>
        <v>0</v>
      </c>
      <c r="AE29" s="42" t="str">
        <f t="shared" si="37"/>
        <v/>
      </c>
      <c r="AF29" s="42" t="str">
        <f t="shared" si="38"/>
        <v/>
      </c>
      <c r="AG29" s="46"/>
      <c r="AH29" s="154"/>
      <c r="AI29" s="155"/>
      <c r="AK29" s="61"/>
    </row>
    <row r="30" spans="1:37" ht="16.8" thickTop="1" thickBot="1" x14ac:dyDescent="0.35">
      <c r="A30" s="88"/>
      <c r="B30" s="55"/>
      <c r="C30" s="89"/>
      <c r="D30" s="57"/>
      <c r="E30" s="42">
        <f t="shared" si="30"/>
        <v>0</v>
      </c>
      <c r="F30" s="42" t="str">
        <f t="shared" si="31"/>
        <v/>
      </c>
      <c r="G30" s="42" t="str">
        <f t="shared" si="32"/>
        <v/>
      </c>
      <c r="H30" s="59"/>
      <c r="I30" s="91"/>
      <c r="J30" s="55"/>
      <c r="K30" s="89"/>
      <c r="L30" s="57"/>
      <c r="M30" s="42">
        <f t="shared" si="33"/>
        <v>0</v>
      </c>
      <c r="N30" s="42" t="str">
        <f t="shared" si="34"/>
        <v/>
      </c>
      <c r="O30" s="42" t="str">
        <f t="shared" si="35"/>
        <v/>
      </c>
      <c r="P30" s="42"/>
      <c r="Q30" s="150">
        <v>130</v>
      </c>
      <c r="R30" s="150"/>
      <c r="S30" s="63" t="s">
        <v>50</v>
      </c>
      <c r="T30" s="63"/>
      <c r="U30" s="63"/>
      <c r="V30" s="63"/>
      <c r="W30" s="63"/>
      <c r="X30" s="63"/>
      <c r="Y30" s="63"/>
      <c r="Z30" s="37"/>
      <c r="AA30" s="93"/>
      <c r="AB30" s="107"/>
      <c r="AC30" s="94"/>
      <c r="AD30" s="42">
        <f t="shared" si="36"/>
        <v>0</v>
      </c>
      <c r="AE30" s="42" t="str">
        <f t="shared" si="37"/>
        <v/>
      </c>
      <c r="AF30" s="42" t="str">
        <f t="shared" si="38"/>
        <v/>
      </c>
      <c r="AG30" s="46"/>
      <c r="AH30" s="154"/>
      <c r="AI30" s="155"/>
      <c r="AK30" s="61"/>
    </row>
    <row r="31" spans="1:37" ht="13.8" thickBot="1" x14ac:dyDescent="0.3">
      <c r="A31" s="88"/>
      <c r="B31" s="88"/>
      <c r="C31" s="89"/>
      <c r="D31" s="57"/>
      <c r="E31" s="42">
        <f t="shared" si="30"/>
        <v>0</v>
      </c>
      <c r="F31" s="42" t="str">
        <f t="shared" si="31"/>
        <v/>
      </c>
      <c r="G31" s="42" t="str">
        <f t="shared" si="32"/>
        <v/>
      </c>
      <c r="H31" s="59"/>
      <c r="I31" s="91"/>
      <c r="J31" s="55"/>
      <c r="K31" s="89"/>
      <c r="L31" s="57"/>
      <c r="M31" s="42">
        <f t="shared" si="33"/>
        <v>0</v>
      </c>
      <c r="N31" s="42" t="str">
        <f t="shared" si="34"/>
        <v/>
      </c>
      <c r="O31" s="42" t="str">
        <f t="shared" si="35"/>
        <v/>
      </c>
      <c r="P31" s="42"/>
      <c r="Q31" s="63" t="s">
        <v>51</v>
      </c>
      <c r="R31" s="63"/>
      <c r="S31" s="63"/>
      <c r="T31" s="63"/>
      <c r="U31" s="63"/>
      <c r="V31" s="63"/>
      <c r="W31" s="63"/>
      <c r="X31" s="63"/>
      <c r="Y31" s="63"/>
      <c r="Z31" s="37"/>
      <c r="AA31" s="77"/>
      <c r="AB31" s="87"/>
      <c r="AC31" s="48"/>
      <c r="AD31" s="42"/>
      <c r="AE31" s="42"/>
      <c r="AF31" s="42"/>
      <c r="AG31" s="46"/>
      <c r="AH31" s="128"/>
      <c r="AI31" s="128"/>
      <c r="AK31" s="61"/>
    </row>
    <row r="32" spans="1:37" ht="13.8" thickBot="1" x14ac:dyDescent="0.3">
      <c r="A32" s="88"/>
      <c r="B32" s="88"/>
      <c r="C32" s="89"/>
      <c r="D32" s="57"/>
      <c r="E32" s="42">
        <f t="shared" si="30"/>
        <v>0</v>
      </c>
      <c r="F32" s="42" t="str">
        <f t="shared" si="31"/>
        <v/>
      </c>
      <c r="G32" s="42" t="str">
        <f t="shared" si="32"/>
        <v/>
      </c>
      <c r="H32" s="59"/>
      <c r="I32" s="91"/>
      <c r="J32" s="55"/>
      <c r="K32" s="89"/>
      <c r="L32" s="57"/>
      <c r="M32" s="42">
        <f t="shared" si="33"/>
        <v>0</v>
      </c>
      <c r="N32" s="42" t="str">
        <f t="shared" si="34"/>
        <v/>
      </c>
      <c r="O32" s="42" t="str">
        <f t="shared" si="35"/>
        <v/>
      </c>
      <c r="P32" s="42"/>
      <c r="Q32" s="63"/>
      <c r="R32" s="63"/>
      <c r="S32" s="63"/>
      <c r="T32" s="63"/>
      <c r="U32" s="63"/>
      <c r="V32" s="63"/>
      <c r="W32" s="63"/>
      <c r="X32" s="63"/>
      <c r="Y32" s="63"/>
      <c r="Z32" s="37"/>
      <c r="AA32" s="77"/>
      <c r="AB32" s="87"/>
      <c r="AC32" s="48"/>
      <c r="AD32" s="42"/>
      <c r="AE32" s="42"/>
      <c r="AF32" s="42"/>
      <c r="AG32" s="46"/>
      <c r="AH32" s="108"/>
      <c r="AI32" s="108"/>
      <c r="AK32" s="61"/>
    </row>
    <row r="33" spans="1:37" ht="13.8" thickBot="1" x14ac:dyDescent="0.3">
      <c r="A33" s="88"/>
      <c r="B33" s="88"/>
      <c r="C33" s="89"/>
      <c r="D33" s="57"/>
      <c r="E33" s="42">
        <f t="shared" si="30"/>
        <v>0</v>
      </c>
      <c r="F33" s="42" t="str">
        <f t="shared" si="31"/>
        <v/>
      </c>
      <c r="G33" s="42" t="str">
        <f t="shared" si="32"/>
        <v/>
      </c>
      <c r="H33" s="59"/>
      <c r="I33" s="91"/>
      <c r="J33" s="55"/>
      <c r="K33" s="89"/>
      <c r="L33" s="57"/>
      <c r="M33" s="42">
        <f t="shared" si="33"/>
        <v>0</v>
      </c>
      <c r="N33" s="42" t="str">
        <f t="shared" si="34"/>
        <v/>
      </c>
      <c r="O33" s="42" t="str">
        <f t="shared" si="35"/>
        <v/>
      </c>
      <c r="P33" s="42"/>
      <c r="Q33" s="63"/>
      <c r="R33" s="63"/>
      <c r="S33" s="63"/>
      <c r="T33" s="63"/>
      <c r="U33" s="63"/>
      <c r="V33" s="63"/>
      <c r="W33" s="63"/>
      <c r="X33" s="63"/>
      <c r="Y33" s="63"/>
      <c r="Z33" s="37"/>
      <c r="AA33" s="37"/>
      <c r="AB33" s="37"/>
      <c r="AC33" s="53"/>
      <c r="AD33" s="37"/>
      <c r="AE33" s="37"/>
      <c r="AF33" s="37"/>
      <c r="AG33" s="38"/>
      <c r="AH33" s="156"/>
      <c r="AI33" s="156"/>
      <c r="AK33" s="61"/>
    </row>
    <row r="34" spans="1:37" ht="13.8" thickBot="1" x14ac:dyDescent="0.3">
      <c r="A34" s="88"/>
      <c r="B34" s="55"/>
      <c r="C34" s="89"/>
      <c r="D34" s="57"/>
      <c r="E34" s="42">
        <f t="shared" si="30"/>
        <v>0</v>
      </c>
      <c r="F34" s="42" t="str">
        <f t="shared" si="31"/>
        <v/>
      </c>
      <c r="G34" s="42" t="str">
        <f t="shared" si="32"/>
        <v/>
      </c>
      <c r="H34" s="59"/>
      <c r="I34" s="91"/>
      <c r="J34" s="55"/>
      <c r="K34" s="89"/>
      <c r="L34" s="57"/>
      <c r="M34" s="42">
        <f t="shared" si="33"/>
        <v>0</v>
      </c>
      <c r="N34" s="42" t="str">
        <f t="shared" si="34"/>
        <v/>
      </c>
      <c r="O34" s="42" t="str">
        <f t="shared" si="35"/>
        <v/>
      </c>
      <c r="P34" s="42"/>
      <c r="Q34" s="63"/>
      <c r="R34" s="63"/>
      <c r="S34" s="63"/>
      <c r="T34" s="63"/>
      <c r="U34" s="63"/>
      <c r="V34" s="63"/>
      <c r="W34" s="63"/>
      <c r="X34" s="63"/>
      <c r="Y34" s="63"/>
      <c r="Z34" s="37"/>
      <c r="AA34" s="77"/>
      <c r="AB34" s="87"/>
      <c r="AC34" s="48"/>
      <c r="AD34" s="42"/>
      <c r="AE34" s="42"/>
      <c r="AF34" s="42"/>
      <c r="AG34" s="46"/>
      <c r="AH34" s="99"/>
      <c r="AI34" s="99"/>
      <c r="AK34" s="61"/>
    </row>
    <row r="35" spans="1:37" ht="13.8" thickBot="1" x14ac:dyDescent="0.3">
      <c r="A35" s="88"/>
      <c r="B35" s="88"/>
      <c r="C35" s="89"/>
      <c r="D35" s="57"/>
      <c r="E35" s="42">
        <f t="shared" si="30"/>
        <v>0</v>
      </c>
      <c r="F35" s="42" t="str">
        <f t="shared" si="31"/>
        <v/>
      </c>
      <c r="G35" s="42" t="str">
        <f t="shared" si="32"/>
        <v/>
      </c>
      <c r="H35" s="59"/>
      <c r="I35" s="91"/>
      <c r="J35" s="55"/>
      <c r="K35" s="89"/>
      <c r="L35" s="57"/>
      <c r="M35" s="42">
        <f t="shared" si="33"/>
        <v>0</v>
      </c>
      <c r="N35" s="42" t="str">
        <f t="shared" si="34"/>
        <v/>
      </c>
      <c r="O35" s="42" t="str">
        <f t="shared" si="35"/>
        <v/>
      </c>
      <c r="P35" s="42"/>
      <c r="Q35" s="63"/>
      <c r="R35" s="63"/>
      <c r="S35" s="63"/>
      <c r="T35" s="63"/>
      <c r="U35" s="63"/>
      <c r="V35" s="63"/>
      <c r="W35" s="63"/>
      <c r="X35" s="63"/>
      <c r="Y35" s="63"/>
      <c r="Z35" s="37"/>
      <c r="AA35" s="37"/>
      <c r="AB35" s="37"/>
      <c r="AC35" s="53"/>
      <c r="AD35" s="37"/>
      <c r="AE35" s="37"/>
      <c r="AF35" s="37"/>
      <c r="AG35" s="38"/>
      <c r="AH35" s="156"/>
      <c r="AI35" s="156"/>
      <c r="AK35" s="61"/>
    </row>
    <row r="36" spans="1:37" ht="13.8" thickBot="1" x14ac:dyDescent="0.3">
      <c r="A36" s="88"/>
      <c r="B36" s="55"/>
      <c r="C36" s="89"/>
      <c r="D36" s="57"/>
      <c r="E36" s="42">
        <f t="shared" si="30"/>
        <v>0</v>
      </c>
      <c r="F36" s="42" t="str">
        <f t="shared" si="31"/>
        <v/>
      </c>
      <c r="G36" s="42" t="str">
        <f t="shared" si="32"/>
        <v/>
      </c>
      <c r="H36" s="59"/>
      <c r="I36" s="91"/>
      <c r="J36" s="55"/>
      <c r="K36" s="89"/>
      <c r="L36" s="57"/>
      <c r="M36" s="42">
        <f t="shared" si="33"/>
        <v>0</v>
      </c>
      <c r="N36" s="42" t="str">
        <f t="shared" si="34"/>
        <v/>
      </c>
      <c r="O36" s="42" t="str">
        <f t="shared" si="35"/>
        <v/>
      </c>
      <c r="P36" s="42"/>
      <c r="Q36" s="63"/>
      <c r="R36" s="63"/>
      <c r="S36" s="63"/>
      <c r="T36" s="63"/>
      <c r="U36" s="63"/>
      <c r="V36" s="63"/>
      <c r="W36" s="63"/>
      <c r="X36" s="63"/>
      <c r="Y36" s="63"/>
      <c r="Z36" s="37"/>
      <c r="AA36" s="37"/>
      <c r="AB36" s="53"/>
      <c r="AC36" s="53"/>
      <c r="AD36" s="37"/>
      <c r="AE36" s="37"/>
      <c r="AF36" s="37"/>
      <c r="AG36" s="38"/>
      <c r="AH36" s="152"/>
      <c r="AI36" s="152"/>
      <c r="AK36" s="61"/>
    </row>
    <row r="37" spans="1:37" ht="13.8" thickBot="1" x14ac:dyDescent="0.3">
      <c r="A37" s="88"/>
      <c r="B37" s="55"/>
      <c r="C37" s="89"/>
      <c r="D37" s="57"/>
      <c r="E37" s="42">
        <f t="shared" si="30"/>
        <v>0</v>
      </c>
      <c r="F37" s="42" t="str">
        <f t="shared" si="31"/>
        <v/>
      </c>
      <c r="G37" s="42" t="str">
        <f t="shared" si="32"/>
        <v/>
      </c>
      <c r="H37" s="59"/>
      <c r="I37" s="91"/>
      <c r="J37" s="55"/>
      <c r="K37" s="89"/>
      <c r="L37" s="57"/>
      <c r="M37" s="42">
        <f t="shared" si="33"/>
        <v>0</v>
      </c>
      <c r="N37" s="42" t="str">
        <f t="shared" si="34"/>
        <v/>
      </c>
      <c r="O37" s="42" t="str">
        <f t="shared" si="35"/>
        <v/>
      </c>
      <c r="P37" s="42"/>
      <c r="Q37" s="63"/>
      <c r="R37" s="63"/>
      <c r="S37" s="63"/>
      <c r="T37" s="63"/>
      <c r="U37" s="63"/>
      <c r="V37" s="63"/>
      <c r="W37" s="63"/>
      <c r="X37" s="63"/>
      <c r="Y37" s="63"/>
      <c r="Z37" s="37"/>
      <c r="AA37" s="37"/>
      <c r="AB37" s="37"/>
      <c r="AC37" s="37"/>
      <c r="AD37" s="37"/>
      <c r="AE37" s="37"/>
      <c r="AF37" s="37"/>
      <c r="AG37" s="37"/>
      <c r="AH37" s="37"/>
      <c r="AI37" s="37"/>
    </row>
    <row r="38" spans="1:37" ht="13.8" thickBot="1" x14ac:dyDescent="0.3">
      <c r="A38" s="88"/>
      <c r="B38" s="55"/>
      <c r="C38" s="89"/>
      <c r="D38" s="57"/>
      <c r="E38" s="42">
        <f t="shared" si="30"/>
        <v>0</v>
      </c>
      <c r="F38" s="42" t="str">
        <f t="shared" si="31"/>
        <v/>
      </c>
      <c r="G38" s="42" t="str">
        <f t="shared" si="32"/>
        <v/>
      </c>
      <c r="H38" s="59"/>
      <c r="I38" s="91"/>
      <c r="J38" s="55"/>
      <c r="K38" s="89"/>
      <c r="L38" s="57"/>
      <c r="M38" s="42">
        <f t="shared" si="33"/>
        <v>0</v>
      </c>
      <c r="N38" s="42" t="str">
        <f t="shared" si="34"/>
        <v/>
      </c>
      <c r="O38" s="42" t="str">
        <f t="shared" si="35"/>
        <v/>
      </c>
      <c r="P38" s="42"/>
      <c r="Q38" s="63"/>
      <c r="R38" s="63"/>
      <c r="S38" s="63"/>
      <c r="T38" s="63"/>
      <c r="U38" s="63"/>
      <c r="V38" s="63"/>
      <c r="W38" s="63"/>
      <c r="X38" s="63"/>
      <c r="Y38" s="63"/>
      <c r="Z38" s="37"/>
      <c r="AA38" s="37"/>
      <c r="AB38" s="63"/>
      <c r="AC38" s="63"/>
      <c r="AD38" s="63"/>
      <c r="AE38" s="63"/>
      <c r="AF38" s="63"/>
      <c r="AG38" s="63"/>
      <c r="AH38" s="63"/>
      <c r="AI38" s="63"/>
    </row>
    <row r="39" spans="1:37" ht="13.8" thickBot="1" x14ac:dyDescent="0.3">
      <c r="A39" s="88"/>
      <c r="B39" s="88"/>
      <c r="C39" s="89"/>
      <c r="D39" s="57"/>
      <c r="E39" s="42">
        <f t="shared" si="30"/>
        <v>0</v>
      </c>
      <c r="F39" s="42" t="str">
        <f t="shared" si="31"/>
        <v/>
      </c>
      <c r="G39" s="42" t="str">
        <f t="shared" si="32"/>
        <v/>
      </c>
      <c r="H39" s="59"/>
      <c r="I39" s="54"/>
      <c r="J39" s="55"/>
      <c r="K39" s="56"/>
      <c r="L39" s="57"/>
      <c r="M39" s="42">
        <f t="shared" si="33"/>
        <v>0</v>
      </c>
      <c r="N39" s="42" t="str">
        <f t="shared" si="34"/>
        <v/>
      </c>
      <c r="O39" s="42" t="str">
        <f t="shared" si="35"/>
        <v/>
      </c>
      <c r="P39" s="42"/>
      <c r="Q39" s="63"/>
      <c r="R39" s="63"/>
      <c r="S39" s="63"/>
      <c r="T39" s="63"/>
      <c r="U39" s="63"/>
      <c r="V39" s="63"/>
      <c r="W39" s="63"/>
      <c r="X39" s="63"/>
      <c r="Y39" s="63"/>
      <c r="Z39" s="37"/>
      <c r="AA39" s="37"/>
      <c r="AB39" s="37"/>
      <c r="AC39" s="37"/>
      <c r="AD39" s="37"/>
      <c r="AE39" s="37"/>
      <c r="AF39" s="37"/>
      <c r="AG39" s="37"/>
      <c r="AH39" s="37"/>
      <c r="AI39" s="37"/>
    </row>
    <row r="40" spans="1:37" ht="13.8" thickBot="1" x14ac:dyDescent="0.3">
      <c r="A40" s="88"/>
      <c r="B40" s="55"/>
      <c r="C40" s="89"/>
      <c r="D40" s="57"/>
      <c r="E40" s="42">
        <f t="shared" si="30"/>
        <v>0</v>
      </c>
      <c r="F40" s="42" t="str">
        <f t="shared" si="31"/>
        <v/>
      </c>
      <c r="G40" s="42" t="str">
        <f t="shared" si="32"/>
        <v/>
      </c>
      <c r="H40" s="59"/>
      <c r="I40" s="54"/>
      <c r="J40" s="55"/>
      <c r="K40" s="56"/>
      <c r="L40" s="57"/>
      <c r="M40" s="42">
        <f t="shared" si="33"/>
        <v>0</v>
      </c>
      <c r="N40" s="42" t="str">
        <f t="shared" si="34"/>
        <v/>
      </c>
      <c r="O40" s="42" t="str">
        <f t="shared" si="35"/>
        <v/>
      </c>
      <c r="P40" s="42"/>
      <c r="Q40" s="63"/>
      <c r="R40" s="63"/>
      <c r="S40" s="63"/>
      <c r="T40" s="63"/>
      <c r="U40" s="63"/>
      <c r="V40" s="63"/>
      <c r="W40" s="63"/>
      <c r="X40" s="63"/>
      <c r="Y40" s="63"/>
      <c r="Z40" s="37"/>
      <c r="AA40" s="63"/>
      <c r="AB40" s="37"/>
      <c r="AC40" s="37"/>
      <c r="AD40" s="37"/>
      <c r="AE40" s="37"/>
      <c r="AF40" s="37"/>
      <c r="AG40" s="37"/>
      <c r="AH40" s="37"/>
      <c r="AI40" s="37"/>
    </row>
    <row r="41" spans="1:37" ht="13.8" thickBot="1" x14ac:dyDescent="0.3">
      <c r="A41" s="88"/>
      <c r="B41" s="55"/>
      <c r="C41" s="89"/>
      <c r="D41" s="57"/>
      <c r="E41" s="42">
        <f t="shared" si="30"/>
        <v>0</v>
      </c>
      <c r="F41" s="42" t="str">
        <f t="shared" si="31"/>
        <v/>
      </c>
      <c r="G41" s="42" t="str">
        <f t="shared" si="32"/>
        <v/>
      </c>
      <c r="H41" s="59"/>
      <c r="I41" s="54"/>
      <c r="J41" s="55"/>
      <c r="K41" s="56"/>
      <c r="L41" s="57"/>
      <c r="M41" s="42">
        <f t="shared" si="33"/>
        <v>0</v>
      </c>
      <c r="N41" s="42" t="str">
        <f t="shared" si="34"/>
        <v/>
      </c>
      <c r="O41" s="42" t="str">
        <f t="shared" si="35"/>
        <v/>
      </c>
      <c r="P41" s="42"/>
      <c r="Q41" s="63"/>
      <c r="R41" s="63"/>
      <c r="S41" s="63"/>
      <c r="T41" s="63"/>
      <c r="U41" s="63"/>
      <c r="V41" s="63"/>
      <c r="W41" s="63"/>
      <c r="X41" s="63"/>
      <c r="Y41" s="63"/>
      <c r="Z41" s="37"/>
      <c r="AA41" s="37"/>
      <c r="AB41" s="61"/>
      <c r="AC41" s="61"/>
      <c r="AD41" s="61"/>
      <c r="AE41" s="61"/>
      <c r="AF41" s="61"/>
      <c r="AH41" s="61"/>
    </row>
    <row r="42" spans="1:37" x14ac:dyDescent="0.25">
      <c r="A42" s="55"/>
      <c r="B42" s="55"/>
      <c r="C42" s="56"/>
      <c r="D42" s="57"/>
      <c r="E42" s="42">
        <f t="shared" si="30"/>
        <v>0</v>
      </c>
      <c r="F42" s="42" t="str">
        <f t="shared" si="31"/>
        <v/>
      </c>
      <c r="G42" s="42" t="str">
        <f t="shared" si="32"/>
        <v/>
      </c>
      <c r="H42" s="59"/>
      <c r="I42" s="54"/>
      <c r="J42" s="55"/>
      <c r="K42" s="56"/>
      <c r="L42" s="57"/>
      <c r="M42" s="42">
        <f t="shared" si="33"/>
        <v>0</v>
      </c>
      <c r="N42" s="42" t="str">
        <f t="shared" si="34"/>
        <v/>
      </c>
      <c r="O42" s="42" t="str">
        <f t="shared" si="35"/>
        <v/>
      </c>
      <c r="P42" s="42"/>
      <c r="Q42" s="63"/>
      <c r="R42" s="63"/>
      <c r="S42" s="63"/>
      <c r="T42" s="63"/>
      <c r="U42" s="63"/>
      <c r="V42" s="63"/>
      <c r="W42" s="63"/>
      <c r="X42" s="63"/>
      <c r="Y42" s="63"/>
      <c r="Z42" s="37"/>
      <c r="AA42" s="37"/>
      <c r="AB42" s="61"/>
      <c r="AC42" s="61"/>
      <c r="AD42" s="61"/>
      <c r="AE42" s="61"/>
      <c r="AF42" s="61"/>
      <c r="AH42" s="61"/>
    </row>
    <row r="43" spans="1:37" x14ac:dyDescent="0.25">
      <c r="A43" s="61"/>
      <c r="B43" s="61"/>
      <c r="C43" s="61"/>
      <c r="D43" s="61"/>
      <c r="E43" s="37"/>
      <c r="F43" s="37"/>
      <c r="G43" s="37"/>
      <c r="H43" s="37"/>
      <c r="I43" s="61"/>
      <c r="J43" s="61"/>
      <c r="K43" s="61"/>
      <c r="L43" s="61"/>
      <c r="M43" s="42"/>
      <c r="N43" s="42"/>
      <c r="O43" s="42"/>
      <c r="P43" s="42"/>
      <c r="Q43" s="63"/>
      <c r="R43" s="63"/>
      <c r="S43" s="63"/>
      <c r="T43" s="63"/>
      <c r="U43" s="63"/>
      <c r="V43" s="63"/>
      <c r="W43" s="63"/>
      <c r="X43" s="63"/>
      <c r="Y43" s="63"/>
      <c r="Z43" s="37"/>
      <c r="AA43" s="61"/>
      <c r="AB43" s="61"/>
      <c r="AC43" s="61"/>
      <c r="AD43" s="61"/>
      <c r="AE43" s="61"/>
      <c r="AF43" s="61"/>
      <c r="AH43" s="61"/>
    </row>
    <row r="44" spans="1:37" s="61" customFormat="1" ht="24.75" customHeight="1" x14ac:dyDescent="0.25">
      <c r="E44" s="37"/>
      <c r="F44" s="37"/>
      <c r="G44" s="37"/>
      <c r="H44" s="37"/>
      <c r="O44" s="37"/>
      <c r="Q44" s="63"/>
      <c r="R44" s="63"/>
      <c r="S44" s="63"/>
      <c r="T44" s="63"/>
      <c r="U44" s="63"/>
      <c r="V44" s="63"/>
      <c r="W44" s="63"/>
      <c r="X44" s="63"/>
      <c r="Y44" s="63"/>
      <c r="Z44" s="37"/>
    </row>
    <row r="45" spans="1:37"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61"/>
      <c r="AB45" s="61"/>
      <c r="AC45" s="61"/>
      <c r="AD45" s="61"/>
      <c r="AE45" s="61"/>
      <c r="AF45" s="61"/>
      <c r="AH45" s="61"/>
    </row>
    <row r="46" spans="1:37"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61"/>
      <c r="AB46" s="61"/>
      <c r="AC46" s="61"/>
      <c r="AD46" s="61"/>
      <c r="AE46" s="61"/>
      <c r="AF46" s="61"/>
      <c r="AH46" s="61"/>
    </row>
    <row r="47" spans="1:37"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61"/>
      <c r="AB47" s="61"/>
      <c r="AC47" s="61"/>
      <c r="AD47" s="61"/>
      <c r="AE47" s="61"/>
      <c r="AF47" s="61"/>
      <c r="AH47" s="61"/>
    </row>
    <row r="48" spans="1:37"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61"/>
      <c r="AB48" s="61"/>
      <c r="AC48" s="61"/>
      <c r="AD48" s="61"/>
      <c r="AE48" s="61"/>
      <c r="AF48" s="61"/>
      <c r="AH48" s="61"/>
    </row>
    <row r="49" spans="1:34"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61"/>
      <c r="AB49" s="61"/>
      <c r="AC49" s="61"/>
      <c r="AD49" s="61"/>
      <c r="AE49" s="61"/>
      <c r="AF49" s="61"/>
      <c r="AH49" s="61"/>
    </row>
    <row r="50" spans="1:34" x14ac:dyDescent="0.25">
      <c r="A50" s="61"/>
      <c r="B50" s="61"/>
      <c r="C50" s="61"/>
      <c r="D50" s="61"/>
      <c r="E50" s="37"/>
      <c r="F50" s="37"/>
      <c r="G50" s="37"/>
      <c r="H50" s="37"/>
      <c r="I50" s="61"/>
      <c r="J50" s="61"/>
      <c r="K50" s="61"/>
      <c r="L50" s="61"/>
      <c r="M50" s="61"/>
      <c r="N50" s="61"/>
      <c r="O50" s="37"/>
      <c r="P50" s="61"/>
      <c r="Q50" s="44"/>
      <c r="R50" s="44"/>
      <c r="S50" s="44"/>
      <c r="T50" s="44"/>
      <c r="U50" s="44"/>
      <c r="V50" s="44"/>
      <c r="W50" s="44"/>
      <c r="X50" s="44"/>
      <c r="Y50" s="44"/>
      <c r="Z50" s="61"/>
      <c r="AA50" s="61"/>
      <c r="AB50" s="61"/>
      <c r="AC50" s="61"/>
      <c r="AD50" s="61"/>
      <c r="AE50" s="61"/>
      <c r="AF50" s="61"/>
      <c r="AH50" s="61"/>
    </row>
    <row r="51" spans="1:34" x14ac:dyDescent="0.25">
      <c r="A51" s="61"/>
      <c r="B51" s="61"/>
      <c r="C51" s="61"/>
      <c r="D51" s="61"/>
      <c r="E51" s="37"/>
      <c r="F51" s="37"/>
      <c r="G51" s="37"/>
      <c r="H51" s="37"/>
      <c r="I51" s="61"/>
      <c r="J51" s="61"/>
      <c r="K51" s="61"/>
      <c r="L51" s="61"/>
      <c r="M51" s="61"/>
      <c r="N51" s="61"/>
      <c r="O51" s="37"/>
      <c r="P51" s="61"/>
      <c r="Q51" s="44"/>
      <c r="R51" s="44"/>
      <c r="S51" s="44"/>
      <c r="T51" s="44"/>
      <c r="U51" s="44"/>
      <c r="V51" s="44"/>
      <c r="W51" s="44"/>
      <c r="X51" s="44"/>
      <c r="Y51" s="44"/>
      <c r="Z51" s="61"/>
      <c r="AA51" s="61"/>
      <c r="AB51" s="61"/>
      <c r="AC51" s="61"/>
      <c r="AD51" s="61"/>
      <c r="AE51" s="61"/>
      <c r="AF51" s="61"/>
      <c r="AH51" s="61"/>
    </row>
    <row r="52" spans="1:34" x14ac:dyDescent="0.25">
      <c r="A52" s="61"/>
      <c r="B52" s="61"/>
      <c r="C52" s="61"/>
      <c r="D52" s="61"/>
      <c r="E52" s="37"/>
      <c r="F52" s="37"/>
      <c r="G52" s="37"/>
      <c r="H52" s="37"/>
      <c r="I52" s="61"/>
      <c r="J52" s="61"/>
      <c r="K52" s="61"/>
      <c r="L52" s="61"/>
      <c r="M52" s="61"/>
      <c r="N52" s="61"/>
      <c r="O52" s="37"/>
      <c r="P52" s="61"/>
      <c r="Q52" s="44"/>
      <c r="R52" s="44"/>
      <c r="S52" s="44"/>
      <c r="T52" s="44"/>
      <c r="U52" s="44"/>
      <c r="V52" s="44"/>
      <c r="W52" s="44"/>
      <c r="X52" s="44"/>
      <c r="Y52" s="44"/>
      <c r="Z52" s="61"/>
      <c r="AA52" s="61"/>
      <c r="AB52" s="61"/>
      <c r="AC52" s="61"/>
      <c r="AD52" s="61"/>
      <c r="AE52" s="61"/>
      <c r="AF52" s="61"/>
      <c r="AH52" s="61"/>
    </row>
    <row r="53" spans="1:34" x14ac:dyDescent="0.25">
      <c r="A53" s="61"/>
      <c r="B53" s="61"/>
      <c r="C53" s="61"/>
      <c r="D53" s="61"/>
      <c r="E53" s="37"/>
      <c r="F53" s="37"/>
      <c r="G53" s="37"/>
      <c r="H53" s="37"/>
      <c r="I53" s="61"/>
      <c r="J53" s="61"/>
      <c r="K53" s="61"/>
      <c r="L53" s="61"/>
      <c r="M53" s="61"/>
      <c r="N53" s="61"/>
      <c r="O53" s="37"/>
      <c r="P53" s="61"/>
      <c r="Q53" s="44"/>
      <c r="R53" s="44"/>
      <c r="S53" s="44"/>
      <c r="T53" s="44"/>
      <c r="U53" s="44"/>
      <c r="V53" s="44"/>
      <c r="W53" s="44"/>
      <c r="X53" s="44"/>
      <c r="Y53" s="44"/>
      <c r="Z53" s="61"/>
      <c r="AA53" s="61"/>
      <c r="AB53" s="61"/>
      <c r="AC53" s="61"/>
      <c r="AD53" s="61"/>
      <c r="AE53" s="61"/>
      <c r="AF53" s="61"/>
      <c r="AH53" s="61"/>
    </row>
    <row r="54" spans="1:34" x14ac:dyDescent="0.25">
      <c r="A54" s="61"/>
      <c r="B54" s="61"/>
      <c r="C54" s="61"/>
      <c r="D54" s="61"/>
      <c r="E54" s="37"/>
      <c r="F54" s="37"/>
      <c r="G54" s="37"/>
      <c r="H54" s="37"/>
      <c r="I54" s="61"/>
      <c r="J54" s="61"/>
      <c r="K54" s="61"/>
      <c r="L54" s="61"/>
      <c r="M54" s="61"/>
      <c r="N54" s="61"/>
      <c r="O54" s="37"/>
      <c r="P54" s="61"/>
      <c r="Q54" s="44"/>
      <c r="R54" s="44"/>
      <c r="S54" s="44"/>
      <c r="T54" s="44"/>
      <c r="U54" s="44"/>
      <c r="V54" s="44"/>
      <c r="W54" s="44"/>
      <c r="X54" s="44"/>
      <c r="Y54" s="44"/>
      <c r="Z54" s="61"/>
      <c r="AA54" s="61"/>
      <c r="AB54" s="61"/>
      <c r="AC54" s="61"/>
      <c r="AD54" s="61"/>
      <c r="AE54" s="61"/>
      <c r="AF54" s="61"/>
      <c r="AH54" s="61"/>
    </row>
    <row r="55" spans="1:34"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61"/>
      <c r="AB55" s="61"/>
      <c r="AC55" s="61"/>
      <c r="AD55" s="61"/>
      <c r="AE55" s="61"/>
      <c r="AF55" s="61"/>
      <c r="AH55" s="61"/>
    </row>
    <row r="56" spans="1:34"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4"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4"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4"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4"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4"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4"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4"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4"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row>
    <row r="384" spans="1:34" x14ac:dyDescent="0.25">
      <c r="A384" s="61"/>
      <c r="B384" s="61"/>
      <c r="C384" s="61"/>
      <c r="D384" s="61"/>
      <c r="E384" s="37"/>
      <c r="F384" s="37"/>
      <c r="G384" s="37"/>
      <c r="H384" s="37"/>
      <c r="I384" s="61"/>
      <c r="J384" s="61"/>
      <c r="K384" s="61"/>
      <c r="L384" s="61"/>
      <c r="M384" s="61"/>
      <c r="N384" s="61"/>
      <c r="O384" s="37"/>
      <c r="P384" s="61"/>
      <c r="Q384" s="61"/>
      <c r="R384" s="61"/>
      <c r="S384" s="61"/>
      <c r="T384" s="61"/>
      <c r="U384" s="61"/>
      <c r="V384" s="61"/>
      <c r="W384" s="61"/>
      <c r="X384" s="61"/>
      <c r="Y384" s="61"/>
      <c r="Z384" s="61"/>
    </row>
    <row r="385" spans="1:26" x14ac:dyDescent="0.25">
      <c r="A385" s="61"/>
      <c r="B385" s="61"/>
      <c r="C385" s="61"/>
      <c r="D385" s="61"/>
      <c r="E385" s="37"/>
      <c r="F385" s="37"/>
      <c r="G385" s="37"/>
      <c r="H385" s="37"/>
      <c r="I385" s="61"/>
      <c r="J385" s="61"/>
      <c r="K385" s="61"/>
      <c r="L385" s="61"/>
      <c r="M385" s="61"/>
      <c r="N385" s="61"/>
      <c r="O385" s="37"/>
      <c r="P385" s="61"/>
      <c r="Q385" s="61"/>
      <c r="R385" s="61"/>
      <c r="S385" s="61"/>
      <c r="T385" s="61"/>
      <c r="U385" s="61"/>
      <c r="V385" s="61"/>
      <c r="W385" s="61"/>
      <c r="X385" s="61"/>
      <c r="Y385" s="61"/>
      <c r="Z385" s="61"/>
    </row>
    <row r="386" spans="1:26" x14ac:dyDescent="0.25">
      <c r="Q386" s="61"/>
      <c r="R386" s="61"/>
      <c r="S386" s="61"/>
      <c r="T386" s="61"/>
      <c r="U386" s="61"/>
      <c r="V386" s="61"/>
      <c r="W386" s="61"/>
      <c r="X386" s="61"/>
      <c r="Y386" s="61"/>
      <c r="Z386" s="61"/>
    </row>
    <row r="387" spans="1:26" x14ac:dyDescent="0.25">
      <c r="Q387" s="61"/>
      <c r="R387" s="61"/>
      <c r="S387" s="61"/>
      <c r="T387" s="61"/>
      <c r="U387" s="61"/>
      <c r="V387" s="61"/>
      <c r="W387" s="61"/>
      <c r="X387" s="61"/>
      <c r="Y387" s="61"/>
      <c r="Z387" s="61"/>
    </row>
    <row r="388" spans="1:26" x14ac:dyDescent="0.25">
      <c r="Q388" s="61"/>
      <c r="R388" s="61"/>
      <c r="S388" s="61"/>
      <c r="T388" s="61"/>
      <c r="U388" s="61"/>
      <c r="V388" s="61"/>
      <c r="W388" s="61"/>
      <c r="X388" s="61"/>
      <c r="Y388" s="61"/>
      <c r="Z388" s="61"/>
    </row>
  </sheetData>
  <sheetProtection password="C4EA" sheet="1" objects="1" scenarios="1"/>
  <mergeCells count="80">
    <mergeCell ref="AG1:AI1"/>
    <mergeCell ref="X9:Y9"/>
    <mergeCell ref="X7:Y7"/>
    <mergeCell ref="AH13:AI13"/>
    <mergeCell ref="AH10:AI10"/>
    <mergeCell ref="AH11:AI11"/>
    <mergeCell ref="X13:Y13"/>
    <mergeCell ref="B1:Q1"/>
    <mergeCell ref="X8:Y8"/>
    <mergeCell ref="C8:D8"/>
    <mergeCell ref="I8:L8"/>
    <mergeCell ref="C7:D7"/>
    <mergeCell ref="I7:L7"/>
    <mergeCell ref="S1:Y1"/>
    <mergeCell ref="C9:D9"/>
    <mergeCell ref="I9:L9"/>
    <mergeCell ref="AH9:AI9"/>
    <mergeCell ref="AH15:AI15"/>
    <mergeCell ref="AH16:AI16"/>
    <mergeCell ref="C10:D10"/>
    <mergeCell ref="I10:L10"/>
    <mergeCell ref="C11:D11"/>
    <mergeCell ref="I11:L11"/>
    <mergeCell ref="I12:L12"/>
    <mergeCell ref="X12:Y12"/>
    <mergeCell ref="X15:Y15"/>
    <mergeCell ref="C14:D14"/>
    <mergeCell ref="I14:L14"/>
    <mergeCell ref="X10:Y10"/>
    <mergeCell ref="C12:D12"/>
    <mergeCell ref="X18:Y18"/>
    <mergeCell ref="X19:Y19"/>
    <mergeCell ref="AH19:AI19"/>
    <mergeCell ref="X11:Y11"/>
    <mergeCell ref="I17:L17"/>
    <mergeCell ref="AH14:AI14"/>
    <mergeCell ref="X17:Y17"/>
    <mergeCell ref="AH17:AI17"/>
    <mergeCell ref="X16:Y16"/>
    <mergeCell ref="AH12:AI12"/>
    <mergeCell ref="C13:D13"/>
    <mergeCell ref="I13:L13"/>
    <mergeCell ref="C15:D15"/>
    <mergeCell ref="I15:L15"/>
    <mergeCell ref="C17:D17"/>
    <mergeCell ref="C16:D16"/>
    <mergeCell ref="I16:L16"/>
    <mergeCell ref="C21:D21"/>
    <mergeCell ref="I21:L21"/>
    <mergeCell ref="Q22:W22"/>
    <mergeCell ref="C18:D18"/>
    <mergeCell ref="I18:L18"/>
    <mergeCell ref="X20:Y20"/>
    <mergeCell ref="C19:D19"/>
    <mergeCell ref="I19:L19"/>
    <mergeCell ref="C20:D20"/>
    <mergeCell ref="I20:L20"/>
    <mergeCell ref="Q24:R24"/>
    <mergeCell ref="I22:L22"/>
    <mergeCell ref="C22:D22"/>
    <mergeCell ref="Q27:R27"/>
    <mergeCell ref="Q28:R28"/>
    <mergeCell ref="A23:L23"/>
    <mergeCell ref="Q29:R29"/>
    <mergeCell ref="Q25:R25"/>
    <mergeCell ref="Q30:R30"/>
    <mergeCell ref="Q26:R26"/>
    <mergeCell ref="AH36:AI36"/>
    <mergeCell ref="AH27:AI27"/>
    <mergeCell ref="AH28:AI28"/>
    <mergeCell ref="AH29:AI29"/>
    <mergeCell ref="AH35:AI35"/>
    <mergeCell ref="AH26:AI26"/>
    <mergeCell ref="AH33:AI33"/>
    <mergeCell ref="AH30:AI30"/>
    <mergeCell ref="AH22:AI22"/>
    <mergeCell ref="AH23:AI23"/>
    <mergeCell ref="AH20:AI20"/>
    <mergeCell ref="AH21:AI21"/>
    <mergeCell ref="AH18:AI18"/>
  </mergeCells>
  <conditionalFormatting sqref="AB35">
    <cfRule type="expression" dxfId="114" priority="230" stopIfTrue="1">
      <formula>(AD35="")</formula>
    </cfRule>
    <cfRule type="expression" dxfId="113" priority="231" stopIfTrue="1">
      <formula>(NOT(OR(AD35="A",AD35="B",AD35="C",AD35="D",AD35="X",AD35="P")))</formula>
    </cfRule>
  </conditionalFormatting>
  <conditionalFormatting sqref="AA38">
    <cfRule type="expression" dxfId="112" priority="232" stopIfTrue="1">
      <formula>(AC36="")</formula>
    </cfRule>
    <cfRule type="expression" dxfId="111" priority="233" stopIfTrue="1">
      <formula>(NOT(OR(AC36="A",AC36="B",AC36="C",AC36="D",AC36="X",AC36="P",AND(AC36&gt;=0,AC36&lt;=4,ISNUMBER(AC36)))))</formula>
    </cfRule>
  </conditionalFormatting>
  <conditionalFormatting sqref="A20:A21 A28:A42 I28:I42 Q7 AA34 AA17 AA24 Q19:Q20 AA10 AA15 Q9:Q12 AA29:AA31">
    <cfRule type="expression" dxfId="110" priority="229" stopIfTrue="1">
      <formula>(C7="")</formula>
    </cfRule>
  </conditionalFormatting>
  <conditionalFormatting sqref="B20:B21 B28:B42 J28:J42 R7 AB34 AB17 AB24 R19:R20 AB10 AB15 R9:R12 AB29:AB31">
    <cfRule type="expression" dxfId="109" priority="228" stopIfTrue="1">
      <formula>(C7="")</formula>
    </cfRule>
  </conditionalFormatting>
  <conditionalFormatting sqref="A27">
    <cfRule type="expression" dxfId="108" priority="221" stopIfTrue="1">
      <formula>(C27="")</formula>
    </cfRule>
  </conditionalFormatting>
  <conditionalFormatting sqref="B27">
    <cfRule type="expression" dxfId="107" priority="220" stopIfTrue="1">
      <formula>(C27="")</formula>
    </cfRule>
  </conditionalFormatting>
  <conditionalFormatting sqref="I27">
    <cfRule type="expression" dxfId="106" priority="219" stopIfTrue="1">
      <formula>(K27="")</formula>
    </cfRule>
  </conditionalFormatting>
  <conditionalFormatting sqref="J27">
    <cfRule type="expression" dxfId="105" priority="218" stopIfTrue="1">
      <formula>(K27="")</formula>
    </cfRule>
  </conditionalFormatting>
  <conditionalFormatting sqref="Q7">
    <cfRule type="expression" dxfId="104" priority="217" stopIfTrue="1">
      <formula>(S7="")</formula>
    </cfRule>
  </conditionalFormatting>
  <conditionalFormatting sqref="R7">
    <cfRule type="expression" dxfId="103" priority="216" stopIfTrue="1">
      <formula>(S7="")</formula>
    </cfRule>
  </conditionalFormatting>
  <conditionalFormatting sqref="H7 W7 AG29 AG34 AG17 AG31 H9:H14 H17:H22 AG24 W19:W20 AG10 AG15 W9:W12">
    <cfRule type="expression" dxfId="102" priority="213" stopIfTrue="1">
      <formula>H7&lt;&gt;""</formula>
    </cfRule>
  </conditionalFormatting>
  <conditionalFormatting sqref="A22">
    <cfRule type="expression" dxfId="101" priority="207" stopIfTrue="1">
      <formula>(C22="")</formula>
    </cfRule>
  </conditionalFormatting>
  <conditionalFormatting sqref="B22">
    <cfRule type="expression" dxfId="100" priority="206" stopIfTrue="1">
      <formula>(C22="")</formula>
    </cfRule>
  </conditionalFormatting>
  <conditionalFormatting sqref="H8">
    <cfRule type="expression" dxfId="99" priority="186" stopIfTrue="1">
      <formula>H8&lt;&gt;""</formula>
    </cfRule>
  </conditionalFormatting>
  <conditionalFormatting sqref="AB27">
    <cfRule type="expression" dxfId="98" priority="179" stopIfTrue="1">
      <formula>(AC27="")</formula>
    </cfRule>
  </conditionalFormatting>
  <conditionalFormatting sqref="AA27">
    <cfRule type="expression" dxfId="97" priority="180" stopIfTrue="1">
      <formula>(AC27="")</formula>
    </cfRule>
  </conditionalFormatting>
  <conditionalFormatting sqref="AG27">
    <cfRule type="expression" dxfId="96" priority="181" stopIfTrue="1">
      <formula>AG27&lt;&gt;""</formula>
    </cfRule>
  </conditionalFormatting>
  <conditionalFormatting sqref="AA35">
    <cfRule type="expression" dxfId="95" priority="307" stopIfTrue="1">
      <formula>(#REF!="")</formula>
    </cfRule>
    <cfRule type="expression" dxfId="94" priority="308" stopIfTrue="1">
      <formula>(NOT(OR(#REF!="A",#REF!="B",#REF!="C",#REF!="D",#REF!="X",#REF!="P",AND(#REF!&gt;=0,#REF!&lt;=4,ISNUMBER(#REF!)))))</formula>
    </cfRule>
  </conditionalFormatting>
  <conditionalFormatting sqref="AA36">
    <cfRule type="expression" dxfId="93" priority="339" stopIfTrue="1">
      <formula>(AC35="")</formula>
    </cfRule>
    <cfRule type="expression" dxfId="92" priority="340" stopIfTrue="1">
      <formula>(NOT(OR(AC35="A",AC35="B",AC35="C",AC35="D",AC35="X",AC35="P",AND(AC35&gt;=0,AC35&lt;=4,ISNUMBER(AC35)))))</formula>
    </cfRule>
  </conditionalFormatting>
  <conditionalFormatting sqref="AA37">
    <cfRule type="expression" dxfId="91" priority="343" stopIfTrue="1">
      <formula>(#REF!="")</formula>
    </cfRule>
    <cfRule type="expression" dxfId="90" priority="344" stopIfTrue="1">
      <formula>(NOT(OR(#REF!="A",#REF!="B",#REF!="C",#REF!="D",#REF!="X",#REF!="P",AND(#REF!&gt;=0,#REF!&lt;=4,ISNUMBER(#REF!)))))</formula>
    </cfRule>
  </conditionalFormatting>
  <conditionalFormatting sqref="AB28">
    <cfRule type="expression" dxfId="89" priority="167" stopIfTrue="1">
      <formula>(AC28="")</formula>
    </cfRule>
  </conditionalFormatting>
  <conditionalFormatting sqref="AA28">
    <cfRule type="expression" dxfId="88" priority="168" stopIfTrue="1">
      <formula>(AC28="")</formula>
    </cfRule>
  </conditionalFormatting>
  <conditionalFormatting sqref="AG28">
    <cfRule type="expression" dxfId="87" priority="169" stopIfTrue="1">
      <formula>AG28&lt;&gt;""</formula>
    </cfRule>
  </conditionalFormatting>
  <conditionalFormatting sqref="AB26">
    <cfRule type="expression" dxfId="86" priority="161" stopIfTrue="1">
      <formula>(AC26="")</formula>
    </cfRule>
  </conditionalFormatting>
  <conditionalFormatting sqref="AA26">
    <cfRule type="expression" dxfId="85" priority="162" stopIfTrue="1">
      <formula>(AC26="")</formula>
    </cfRule>
  </conditionalFormatting>
  <conditionalFormatting sqref="AG26">
    <cfRule type="expression" dxfId="84" priority="163" stopIfTrue="1">
      <formula>AG26&lt;&gt;""</formula>
    </cfRule>
  </conditionalFormatting>
  <conditionalFormatting sqref="AA21">
    <cfRule type="expression" dxfId="83" priority="157" stopIfTrue="1">
      <formula>(AC21="")</formula>
    </cfRule>
  </conditionalFormatting>
  <conditionalFormatting sqref="AB21">
    <cfRule type="expression" dxfId="82" priority="156" stopIfTrue="1">
      <formula>(AC21="")</formula>
    </cfRule>
  </conditionalFormatting>
  <conditionalFormatting sqref="AG21">
    <cfRule type="expression" dxfId="81" priority="155" stopIfTrue="1">
      <formula>AG21&lt;&gt;""</formula>
    </cfRule>
  </conditionalFormatting>
  <conditionalFormatting sqref="AA18">
    <cfRule type="expression" dxfId="80" priority="154" stopIfTrue="1">
      <formula>(AC18="")</formula>
    </cfRule>
  </conditionalFormatting>
  <conditionalFormatting sqref="AB18">
    <cfRule type="expression" dxfId="79" priority="153" stopIfTrue="1">
      <formula>(AC18="")</formula>
    </cfRule>
  </conditionalFormatting>
  <conditionalFormatting sqref="AG18">
    <cfRule type="expression" dxfId="78" priority="152" stopIfTrue="1">
      <formula>AG18&lt;&gt;""</formula>
    </cfRule>
  </conditionalFormatting>
  <conditionalFormatting sqref="AA32">
    <cfRule type="expression" dxfId="77" priority="142" stopIfTrue="1">
      <formula>(AC32="")</formula>
    </cfRule>
  </conditionalFormatting>
  <conditionalFormatting sqref="AB32">
    <cfRule type="expression" dxfId="76" priority="141" stopIfTrue="1">
      <formula>(AC32="")</formula>
    </cfRule>
  </conditionalFormatting>
  <conditionalFormatting sqref="AG32">
    <cfRule type="expression" dxfId="75" priority="140" stopIfTrue="1">
      <formula>AG32&lt;&gt;""</formula>
    </cfRule>
  </conditionalFormatting>
  <conditionalFormatting sqref="AB33">
    <cfRule type="expression" dxfId="74" priority="136" stopIfTrue="1">
      <formula>(AD33="")</formula>
    </cfRule>
    <cfRule type="expression" dxfId="73" priority="137" stopIfTrue="1">
      <formula>(NOT(OR(AD33="A",AD33="B",AD33="C",AD33="D",AD33="X",AD33="P")))</formula>
    </cfRule>
  </conditionalFormatting>
  <conditionalFormatting sqref="AA33">
    <cfRule type="expression" dxfId="72" priority="138" stopIfTrue="1">
      <formula>(#REF!="")</formula>
    </cfRule>
    <cfRule type="expression" dxfId="71" priority="139" stopIfTrue="1">
      <formula>(NOT(OR(#REF!="A",#REF!="B",#REF!="C",#REF!="D",#REF!="X",#REF!="P",AND(#REF!&gt;=0,#REF!&lt;=4,ISNUMBER(#REF!)))))</formula>
    </cfRule>
  </conditionalFormatting>
  <conditionalFormatting sqref="AA16">
    <cfRule type="expression" dxfId="70" priority="135" stopIfTrue="1">
      <formula>(AC16="")</formula>
    </cfRule>
  </conditionalFormatting>
  <conditionalFormatting sqref="AB16">
    <cfRule type="expression" dxfId="69" priority="134" stopIfTrue="1">
      <formula>(AC16="")</formula>
    </cfRule>
  </conditionalFormatting>
  <conditionalFormatting sqref="AG16">
    <cfRule type="expression" dxfId="68" priority="133" stopIfTrue="1">
      <formula>AG16&lt;&gt;""</formula>
    </cfRule>
  </conditionalFormatting>
  <conditionalFormatting sqref="AA22">
    <cfRule type="expression" dxfId="67" priority="132" stopIfTrue="1">
      <formula>(AC22="")</formula>
    </cfRule>
  </conditionalFormatting>
  <conditionalFormatting sqref="AB22">
    <cfRule type="expression" dxfId="66" priority="131" stopIfTrue="1">
      <formula>(AC22="")</formula>
    </cfRule>
  </conditionalFormatting>
  <conditionalFormatting sqref="AG22">
    <cfRule type="expression" dxfId="65" priority="130" stopIfTrue="1">
      <formula>AG22&lt;&gt;""</formula>
    </cfRule>
  </conditionalFormatting>
  <conditionalFormatting sqref="AA23">
    <cfRule type="expression" dxfId="64" priority="129" stopIfTrue="1">
      <formula>(AC23="")</formula>
    </cfRule>
  </conditionalFormatting>
  <conditionalFormatting sqref="AB23">
    <cfRule type="expression" dxfId="63" priority="128" stopIfTrue="1">
      <formula>(AC23="")</formula>
    </cfRule>
  </conditionalFormatting>
  <conditionalFormatting sqref="AG23">
    <cfRule type="expression" dxfId="62" priority="127" stopIfTrue="1">
      <formula>AG23&lt;&gt;""</formula>
    </cfRule>
  </conditionalFormatting>
  <conditionalFormatting sqref="H15">
    <cfRule type="expression" dxfId="61" priority="121" stopIfTrue="1">
      <formula>H15&lt;&gt;""</formula>
    </cfRule>
  </conditionalFormatting>
  <conditionalFormatting sqref="W8">
    <cfRule type="expression" dxfId="60" priority="118" stopIfTrue="1">
      <formula>W8&lt;&gt;""</formula>
    </cfRule>
  </conditionalFormatting>
  <conditionalFormatting sqref="Q8">
    <cfRule type="expression" dxfId="59" priority="120" stopIfTrue="1">
      <formula>(S8="")</formula>
    </cfRule>
  </conditionalFormatting>
  <conditionalFormatting sqref="R8">
    <cfRule type="expression" dxfId="58" priority="119" stopIfTrue="1">
      <formula>(S8="")</formula>
    </cfRule>
  </conditionalFormatting>
  <conditionalFormatting sqref="A3">
    <cfRule type="expression" dxfId="57" priority="585" stopIfTrue="1">
      <formula>SUM(F7:F22)&lt;40</formula>
    </cfRule>
    <cfRule type="expression" dxfId="56" priority="586" stopIfTrue="1">
      <formula>SUM(F7:F22)&gt;40</formula>
    </cfRule>
  </conditionalFormatting>
  <conditionalFormatting sqref="H16">
    <cfRule type="expression" dxfId="55" priority="86" stopIfTrue="1">
      <formula>H16&lt;&gt;""</formula>
    </cfRule>
  </conditionalFormatting>
  <conditionalFormatting sqref="AA19">
    <cfRule type="expression" dxfId="54" priority="66" stopIfTrue="1">
      <formula>(AC19="")</formula>
    </cfRule>
  </conditionalFormatting>
  <conditionalFormatting sqref="AB19">
    <cfRule type="expression" dxfId="53" priority="65" stopIfTrue="1">
      <formula>(AC19="")</formula>
    </cfRule>
  </conditionalFormatting>
  <conditionalFormatting sqref="AG19">
    <cfRule type="expression" dxfId="52" priority="64" stopIfTrue="1">
      <formula>AG19&lt;&gt;""</formula>
    </cfRule>
  </conditionalFormatting>
  <conditionalFormatting sqref="AA20">
    <cfRule type="expression" dxfId="51" priority="60" stopIfTrue="1">
      <formula>(AC20="")</formula>
    </cfRule>
  </conditionalFormatting>
  <conditionalFormatting sqref="AB20">
    <cfRule type="expression" dxfId="50" priority="59" stopIfTrue="1">
      <formula>(AC20="")</formula>
    </cfRule>
  </conditionalFormatting>
  <conditionalFormatting sqref="AG20">
    <cfRule type="expression" dxfId="49" priority="58" stopIfTrue="1">
      <formula>AG20&lt;&gt;""</formula>
    </cfRule>
  </conditionalFormatting>
  <conditionalFormatting sqref="AA9">
    <cfRule type="expression" dxfId="48" priority="54" stopIfTrue="1">
      <formula>(AC9="")</formula>
    </cfRule>
  </conditionalFormatting>
  <conditionalFormatting sqref="AB9">
    <cfRule type="expression" dxfId="47" priority="53" stopIfTrue="1">
      <formula>(AC9="")</formula>
    </cfRule>
  </conditionalFormatting>
  <conditionalFormatting sqref="AG9">
    <cfRule type="expression" dxfId="46" priority="52" stopIfTrue="1">
      <formula>AG9&lt;&gt;""</formula>
    </cfRule>
  </conditionalFormatting>
  <conditionalFormatting sqref="AA13">
    <cfRule type="expression" dxfId="45" priority="45" stopIfTrue="1">
      <formula>(AC13="")</formula>
    </cfRule>
  </conditionalFormatting>
  <conditionalFormatting sqref="AB13">
    <cfRule type="expression" dxfId="44" priority="44" stopIfTrue="1">
      <formula>(AC13="")</formula>
    </cfRule>
  </conditionalFormatting>
  <conditionalFormatting sqref="AG13">
    <cfRule type="expression" dxfId="43" priority="43" stopIfTrue="1">
      <formula>AG13&lt;&gt;""</formula>
    </cfRule>
  </conditionalFormatting>
  <conditionalFormatting sqref="AA11">
    <cfRule type="expression" dxfId="42" priority="42" stopIfTrue="1">
      <formula>(AC11="")</formula>
    </cfRule>
  </conditionalFormatting>
  <conditionalFormatting sqref="AB11">
    <cfRule type="expression" dxfId="41" priority="41" stopIfTrue="1">
      <formula>(AC11="")</formula>
    </cfRule>
  </conditionalFormatting>
  <conditionalFormatting sqref="AG11">
    <cfRule type="expression" dxfId="40" priority="40" stopIfTrue="1">
      <formula>AG11&lt;&gt;""</formula>
    </cfRule>
  </conditionalFormatting>
  <conditionalFormatting sqref="Q25:R25">
    <cfRule type="expression" dxfId="39" priority="39">
      <formula>$Q$25&lt;2</formula>
    </cfRule>
  </conditionalFormatting>
  <conditionalFormatting sqref="AA14">
    <cfRule type="expression" dxfId="38" priority="38" stopIfTrue="1">
      <formula>(AC14="")</formula>
    </cfRule>
  </conditionalFormatting>
  <conditionalFormatting sqref="AB14">
    <cfRule type="expression" dxfId="37" priority="37" stopIfTrue="1">
      <formula>(AC14="")</formula>
    </cfRule>
  </conditionalFormatting>
  <conditionalFormatting sqref="AG14">
    <cfRule type="expression" dxfId="36" priority="36" stopIfTrue="1">
      <formula>AG14&lt;&gt;""</formula>
    </cfRule>
  </conditionalFormatting>
  <conditionalFormatting sqref="AA12">
    <cfRule type="expression" dxfId="35" priority="35" stopIfTrue="1">
      <formula>(AC12="")</formula>
    </cfRule>
  </conditionalFormatting>
  <conditionalFormatting sqref="AB12">
    <cfRule type="expression" dxfId="34" priority="34" stopIfTrue="1">
      <formula>(AC12="")</formula>
    </cfRule>
  </conditionalFormatting>
  <conditionalFormatting sqref="AG12">
    <cfRule type="expression" dxfId="33" priority="33" stopIfTrue="1">
      <formula>AG12&lt;&gt;""</formula>
    </cfRule>
  </conditionalFormatting>
  <conditionalFormatting sqref="A7 A13:A14 A17 A19">
    <cfRule type="expression" dxfId="32" priority="32" stopIfTrue="1">
      <formula>(C7="")</formula>
    </cfRule>
  </conditionalFormatting>
  <conditionalFormatting sqref="B7 B13:B14 B17 B19">
    <cfRule type="expression" dxfId="31" priority="31" stopIfTrue="1">
      <formula>(C7="")</formula>
    </cfRule>
  </conditionalFormatting>
  <conditionalFormatting sqref="A9:A10 A12">
    <cfRule type="expression" dxfId="30" priority="30" stopIfTrue="1">
      <formula>(C9="")</formula>
    </cfRule>
  </conditionalFormatting>
  <conditionalFormatting sqref="B9:B10 B12">
    <cfRule type="expression" dxfId="29" priority="29" stopIfTrue="1">
      <formula>(C9="")</formula>
    </cfRule>
  </conditionalFormatting>
  <conditionalFormatting sqref="A11">
    <cfRule type="expression" dxfId="28" priority="28" stopIfTrue="1">
      <formula>(C11="")</formula>
    </cfRule>
  </conditionalFormatting>
  <conditionalFormatting sqref="B11">
    <cfRule type="expression" dxfId="27" priority="27" stopIfTrue="1">
      <formula>(C11="")</formula>
    </cfRule>
  </conditionalFormatting>
  <conditionalFormatting sqref="A8">
    <cfRule type="expression" dxfId="26" priority="26" stopIfTrue="1">
      <formula>(C8="")</formula>
    </cfRule>
  </conditionalFormatting>
  <conditionalFormatting sqref="B8">
    <cfRule type="expression" dxfId="25" priority="25" stopIfTrue="1">
      <formula>(C8="")</formula>
    </cfRule>
  </conditionalFormatting>
  <conditionalFormatting sqref="A15">
    <cfRule type="expression" dxfId="24" priority="24" stopIfTrue="1">
      <formula>(C15="")</formula>
    </cfRule>
  </conditionalFormatting>
  <conditionalFormatting sqref="B15">
    <cfRule type="expression" dxfId="23" priority="23" stopIfTrue="1">
      <formula>(C15="")</formula>
    </cfRule>
  </conditionalFormatting>
  <conditionalFormatting sqref="A16">
    <cfRule type="expression" dxfId="22" priority="22" stopIfTrue="1">
      <formula>(C16="")</formula>
    </cfRule>
  </conditionalFormatting>
  <conditionalFormatting sqref="B16">
    <cfRule type="expression" dxfId="21" priority="21" stopIfTrue="1">
      <formula>(C16="")</formula>
    </cfRule>
  </conditionalFormatting>
  <conditionalFormatting sqref="A18">
    <cfRule type="expression" dxfId="20" priority="20" stopIfTrue="1">
      <formula>(C18="")</formula>
    </cfRule>
  </conditionalFormatting>
  <conditionalFormatting sqref="B18">
    <cfRule type="expression" dxfId="19" priority="19" stopIfTrue="1">
      <formula>(C18="")</formula>
    </cfRule>
  </conditionalFormatting>
  <conditionalFormatting sqref="Q13:Q14 Q16 Q18">
    <cfRule type="expression" dxfId="18" priority="12" stopIfTrue="1">
      <formula>(S13="")</formula>
    </cfRule>
  </conditionalFormatting>
  <conditionalFormatting sqref="R13:R14 R16 R18">
    <cfRule type="expression" dxfId="17" priority="11" stopIfTrue="1">
      <formula>(S13="")</formula>
    </cfRule>
  </conditionalFormatting>
  <conditionalFormatting sqref="W13:W14 W16 W18">
    <cfRule type="expression" dxfId="16" priority="10" stopIfTrue="1">
      <formula>W13&lt;&gt;""</formula>
    </cfRule>
  </conditionalFormatting>
  <conditionalFormatting sqref="Q15">
    <cfRule type="expression" dxfId="15" priority="9" stopIfTrue="1">
      <formula>(S15="")</formula>
    </cfRule>
  </conditionalFormatting>
  <conditionalFormatting sqref="R15">
    <cfRule type="expression" dxfId="14" priority="8" stopIfTrue="1">
      <formula>(S15="")</formula>
    </cfRule>
  </conditionalFormatting>
  <conditionalFormatting sqref="W15">
    <cfRule type="expression" dxfId="13" priority="7" stopIfTrue="1">
      <formula>W15&lt;&gt;""</formula>
    </cfRule>
  </conditionalFormatting>
  <conditionalFormatting sqref="Q17">
    <cfRule type="expression" dxfId="12" priority="3" stopIfTrue="1">
      <formula>(S17="")</formula>
    </cfRule>
  </conditionalFormatting>
  <conditionalFormatting sqref="R17">
    <cfRule type="expression" dxfId="11" priority="2" stopIfTrue="1">
      <formula>(S17="")</formula>
    </cfRule>
  </conditionalFormatting>
  <conditionalFormatting sqref="W17">
    <cfRule type="expression" dxfId="10" priority="1" stopIfTrue="1">
      <formula>W17&lt;&gt;""</formula>
    </cfRule>
  </conditionalFormatting>
  <conditionalFormatting sqref="Q3">
    <cfRule type="expression" dxfId="9" priority="791" stopIfTrue="1">
      <formula>SUM(U7:U25)&lt;40</formula>
    </cfRule>
    <cfRule type="expression" dxfId="8" priority="792" stopIfTrue="1">
      <formula>SUM(U7:U25)&gt;40</formula>
    </cfRule>
  </conditionalFormatting>
  <conditionalFormatting sqref="AA8">
    <cfRule type="expression" dxfId="7" priority="793" stopIfTrue="1">
      <formula>SUM(AF10:AF23)&lt;46</formula>
    </cfRule>
    <cfRule type="expression" dxfId="6" priority="794" stopIfTrue="1">
      <formula>SUM(AF10:AF23)&gt;46</formula>
    </cfRule>
  </conditionalFormatting>
  <conditionalFormatting sqref="AA7">
    <cfRule type="expression" dxfId="5" priority="795" stopIfTrue="1">
      <formula>SUM(AF9:AF23)&lt;43</formula>
    </cfRule>
    <cfRule type="expression" dxfId="4" priority="796" stopIfTrue="1">
      <formula>SUM(AF9:AF23)&gt;43</formula>
    </cfRule>
  </conditionalFormatting>
  <conditionalFormatting sqref="AA25">
    <cfRule type="expression" dxfId="3" priority="803" stopIfTrue="1">
      <formula>SUM(AF26:AF31)&lt;7</formula>
    </cfRule>
    <cfRule type="expression" dxfId="2" priority="804" stopIfTrue="1">
      <formula>SUM(AF26:AF31)&gt;7</formula>
    </cfRule>
  </conditionalFormatting>
  <conditionalFormatting sqref="AA3">
    <cfRule type="expression" dxfId="1" priority="805" stopIfTrue="1">
      <formula>SUM(AF7:AF35)&lt;50</formula>
    </cfRule>
    <cfRule type="expression" dxfId="0" priority="806" stopIfTrue="1">
      <formula>SUM(AF7:AF35)&lt;50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N42" sqref="N42"/>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79" t="s">
        <v>2</v>
      </c>
      <c r="B1" s="179"/>
      <c r="C1" s="179"/>
      <c r="D1" s="179"/>
      <c r="E1" s="179"/>
      <c r="F1" s="179"/>
      <c r="G1" s="5"/>
      <c r="H1" s="5"/>
    </row>
    <row r="2" spans="1:8" s="8" customFormat="1" ht="15.75" customHeight="1" x14ac:dyDescent="0.3">
      <c r="A2" s="180" t="s">
        <v>3</v>
      </c>
      <c r="B2" s="180"/>
      <c r="C2" s="180"/>
      <c r="D2" s="180"/>
      <c r="E2" s="180"/>
      <c r="F2" s="180"/>
      <c r="G2" s="7"/>
      <c r="H2" s="7"/>
    </row>
    <row r="3" spans="1:8" s="8" customFormat="1" ht="15" customHeight="1" x14ac:dyDescent="0.3">
      <c r="A3" s="180" t="s">
        <v>4</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5</v>
      </c>
      <c r="B6" s="12"/>
      <c r="C6" s="12"/>
      <c r="D6" s="12"/>
      <c r="E6" s="13" t="s">
        <v>6</v>
      </c>
      <c r="F6" s="10"/>
      <c r="G6" s="7"/>
      <c r="H6" s="7"/>
    </row>
    <row r="7" spans="1:8" s="8" customFormat="1" ht="17.399999999999999" x14ac:dyDescent="0.3">
      <c r="A7" s="9"/>
      <c r="B7" s="181" t="str">
        <f>NREM!B1</f>
        <v>NAME, STUDENT</v>
      </c>
      <c r="C7" s="181"/>
      <c r="D7" s="181"/>
      <c r="E7" s="182"/>
      <c r="F7" s="183"/>
      <c r="G7" s="7"/>
      <c r="H7" s="7"/>
    </row>
    <row r="8" spans="1:8" s="8" customFormat="1" ht="10.5" customHeight="1" x14ac:dyDescent="0.3">
      <c r="A8" s="24"/>
      <c r="B8" s="24"/>
      <c r="C8" s="24"/>
      <c r="D8" s="24"/>
      <c r="E8" s="25"/>
      <c r="F8" s="10"/>
      <c r="G8" s="7"/>
      <c r="H8" s="7"/>
    </row>
    <row r="9" spans="1:8" s="8" customFormat="1" ht="18" x14ac:dyDescent="0.35">
      <c r="A9" s="26" t="s">
        <v>7</v>
      </c>
      <c r="B9" s="27"/>
      <c r="C9" s="27"/>
      <c r="D9" s="27"/>
      <c r="E9" s="28" t="s">
        <v>8</v>
      </c>
      <c r="F9" s="10"/>
      <c r="G9" s="7"/>
      <c r="H9" s="7"/>
    </row>
    <row r="10" spans="1:8" s="8" customFormat="1" ht="18.75" customHeight="1" x14ac:dyDescent="0.3">
      <c r="A10" s="24"/>
      <c r="B10" s="184" t="str">
        <f>NREM!S1</f>
        <v>999-99-999</v>
      </c>
      <c r="C10" s="184"/>
      <c r="D10" s="184"/>
      <c r="E10" s="109"/>
      <c r="F10" s="10"/>
      <c r="G10" s="7"/>
      <c r="H10" s="7"/>
    </row>
    <row r="11" spans="1:8" s="8" customFormat="1" ht="18" x14ac:dyDescent="0.35">
      <c r="A11" s="11"/>
      <c r="B11" s="12"/>
      <c r="C11" s="12"/>
      <c r="D11" s="12"/>
      <c r="E11" s="15"/>
      <c r="F11" s="10"/>
      <c r="G11" s="7"/>
      <c r="H11" s="7"/>
    </row>
    <row r="12" spans="1:8" s="8" customFormat="1" ht="18" x14ac:dyDescent="0.35">
      <c r="A12" s="13" t="s">
        <v>9</v>
      </c>
      <c r="B12" s="10"/>
      <c r="C12" s="10"/>
      <c r="D12" s="10"/>
      <c r="E12" s="16" t="s">
        <v>10</v>
      </c>
      <c r="F12" s="16"/>
      <c r="G12" s="7"/>
      <c r="H12" s="7"/>
    </row>
    <row r="13" spans="1:8" s="8" customFormat="1" ht="17.399999999999999" x14ac:dyDescent="0.3">
      <c r="A13" s="110"/>
      <c r="B13" s="185"/>
      <c r="C13" s="185"/>
      <c r="D13" s="185"/>
      <c r="E13" s="186" t="str">
        <f>NREM!Z1</f>
        <v>NREM-NHC</v>
      </c>
      <c r="F13" s="186"/>
      <c r="G13" s="187"/>
      <c r="H13" s="7"/>
    </row>
    <row r="14" spans="1:8" s="8" customFormat="1" ht="10.5" customHeight="1" x14ac:dyDescent="0.3">
      <c r="A14" s="9"/>
      <c r="B14" s="188"/>
      <c r="C14" s="188"/>
      <c r="D14" s="106"/>
      <c r="E14" s="10"/>
      <c r="F14" s="10"/>
      <c r="G14" s="7"/>
      <c r="H14" s="7"/>
    </row>
    <row r="15" spans="1:8" s="8" customFormat="1" ht="18" x14ac:dyDescent="0.35">
      <c r="A15" s="11" t="s">
        <v>11</v>
      </c>
      <c r="B15" s="12"/>
      <c r="C15" s="12"/>
      <c r="D15" s="12"/>
      <c r="E15" s="13" t="s">
        <v>12</v>
      </c>
      <c r="F15" s="10"/>
      <c r="G15" s="7"/>
      <c r="H15" s="7"/>
    </row>
    <row r="16" spans="1:8" s="8" customFormat="1" ht="17.399999999999999" x14ac:dyDescent="0.3">
      <c r="A16" s="9"/>
      <c r="B16" s="181" t="str">
        <f>NREM!AG1</f>
        <v>ADVISOR</v>
      </c>
      <c r="C16" s="181"/>
      <c r="D16" s="14"/>
      <c r="E16" s="125" t="str">
        <f>NREM!Q25</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13</v>
      </c>
      <c r="C18" s="111"/>
      <c r="D18" s="12"/>
      <c r="E18" s="13" t="s">
        <v>14</v>
      </c>
      <c r="F18" s="10"/>
      <c r="G18" s="7"/>
      <c r="H18" s="7"/>
    </row>
    <row r="19" spans="1:8" s="8" customFormat="1" ht="15.75" customHeight="1" x14ac:dyDescent="0.3">
      <c r="A19" s="9"/>
      <c r="B19" s="189"/>
      <c r="C19" s="189"/>
      <c r="D19" s="14"/>
      <c r="E19" s="125" t="str">
        <f ca="1">NREM!Q28</f>
        <v>N/A</v>
      </c>
      <c r="F19" s="10"/>
      <c r="G19" s="7"/>
      <c r="H19" s="7"/>
    </row>
    <row r="20" spans="1:8" s="8" customFormat="1" ht="21" customHeight="1" x14ac:dyDescent="0.35">
      <c r="A20" s="11" t="s">
        <v>59</v>
      </c>
      <c r="B20" s="12"/>
      <c r="C20" s="127">
        <f>NREM!Q24</f>
        <v>0</v>
      </c>
      <c r="D20" s="113"/>
      <c r="E20" s="10" t="s">
        <v>52</v>
      </c>
      <c r="F20" s="126">
        <f>NREM!Q26</f>
        <v>0</v>
      </c>
      <c r="G20" s="7"/>
      <c r="H20" s="7"/>
    </row>
    <row r="21" spans="1:8" s="8" customFormat="1" ht="18" x14ac:dyDescent="0.35">
      <c r="A21" s="11" t="s">
        <v>15</v>
      </c>
      <c r="B21" s="12"/>
      <c r="C21" s="178"/>
      <c r="D21" s="178"/>
      <c r="E21" s="10" t="s">
        <v>53</v>
      </c>
      <c r="F21" s="126">
        <f ca="1">NREM!Q27</f>
        <v>0</v>
      </c>
      <c r="G21" s="7"/>
      <c r="H21" s="7"/>
    </row>
    <row r="22" spans="1:8" s="8" customFormat="1" ht="5.25" customHeight="1" x14ac:dyDescent="0.3">
      <c r="A22" s="9"/>
      <c r="B22" s="9"/>
      <c r="C22" s="9"/>
      <c r="D22" s="9"/>
      <c r="E22" s="10"/>
      <c r="F22" s="10"/>
      <c r="G22" s="7"/>
      <c r="H22" s="7"/>
    </row>
    <row r="23" spans="1:8" s="8" customFormat="1" ht="18" x14ac:dyDescent="0.35">
      <c r="A23" s="11" t="s">
        <v>16</v>
      </c>
      <c r="B23" s="9"/>
      <c r="C23" s="9"/>
      <c r="D23" s="113"/>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1"/>
      <c r="C25" s="192"/>
      <c r="D25" s="192"/>
      <c r="E25" s="192"/>
      <c r="F25" s="192"/>
      <c r="G25" s="7"/>
      <c r="H25" s="7"/>
    </row>
    <row r="26" spans="1:8" s="8" customFormat="1" ht="3" customHeight="1" x14ac:dyDescent="0.3">
      <c r="A26" s="9"/>
      <c r="B26" s="9"/>
      <c r="C26" s="9"/>
      <c r="D26" s="9"/>
      <c r="E26" s="10"/>
      <c r="F26" s="10"/>
      <c r="G26" s="7"/>
      <c r="H26" s="7"/>
    </row>
    <row r="27" spans="1:8" s="8" customFormat="1" ht="24" customHeight="1" x14ac:dyDescent="0.35">
      <c r="A27" s="11" t="s">
        <v>17</v>
      </c>
      <c r="B27" s="9"/>
      <c r="C27" s="9"/>
      <c r="D27" s="114"/>
      <c r="E27" s="10" t="s">
        <v>54</v>
      </c>
      <c r="F27" s="10"/>
      <c r="G27" s="7"/>
      <c r="H27" s="7"/>
    </row>
    <row r="28" spans="1:8" s="8" customFormat="1" ht="21" hidden="1" customHeight="1" x14ac:dyDescent="0.3">
      <c r="A28" s="9"/>
      <c r="B28" s="193"/>
      <c r="C28" s="193"/>
      <c r="D28" s="105"/>
      <c r="E28" s="10"/>
      <c r="F28" s="10"/>
      <c r="G28" s="7"/>
      <c r="H28" s="7"/>
    </row>
    <row r="29" spans="1:8" s="8" customFormat="1" ht="19.5" customHeight="1" x14ac:dyDescent="0.3">
      <c r="A29" s="115"/>
      <c r="B29" s="194"/>
      <c r="C29" s="194"/>
      <c r="D29" s="194"/>
      <c r="E29" s="195"/>
      <c r="F29" s="195"/>
      <c r="G29" s="7"/>
      <c r="H29" s="7"/>
    </row>
    <row r="30" spans="1:8" s="8" customFormat="1" ht="6.75" customHeight="1" x14ac:dyDescent="0.35">
      <c r="A30" s="11"/>
      <c r="B30" s="9"/>
      <c r="C30" s="9"/>
      <c r="D30" s="116"/>
      <c r="E30" s="10"/>
      <c r="F30" s="10"/>
      <c r="G30" s="7"/>
      <c r="H30" s="7"/>
    </row>
    <row r="31" spans="1:8" s="8" customFormat="1" ht="19.5" customHeight="1" x14ac:dyDescent="0.35">
      <c r="A31" s="11" t="s">
        <v>18</v>
      </c>
      <c r="B31" s="9"/>
      <c r="C31" s="9"/>
      <c r="D31" s="18"/>
      <c r="E31" s="112"/>
      <c r="F31" s="10"/>
      <c r="G31" s="7"/>
      <c r="H31" s="7"/>
    </row>
    <row r="32" spans="1:8" s="8" customFormat="1" ht="15.75" customHeight="1" x14ac:dyDescent="0.35">
      <c r="A32" s="9"/>
      <c r="B32" s="117"/>
      <c r="C32" s="11"/>
      <c r="D32" s="11"/>
      <c r="E32" s="10" t="s">
        <v>60</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18"/>
      <c r="F38" s="118"/>
      <c r="G38" s="21"/>
      <c r="H38" s="21"/>
    </row>
    <row r="39" spans="1:9" ht="15.6" x14ac:dyDescent="0.3">
      <c r="A39" s="20"/>
      <c r="B39" s="190" t="s">
        <v>79</v>
      </c>
      <c r="C39" s="190"/>
      <c r="D39" s="190"/>
      <c r="E39" s="190"/>
      <c r="F39" s="190"/>
      <c r="G39" s="190"/>
      <c r="H39" s="190"/>
      <c r="I39" s="190"/>
    </row>
    <row r="40" spans="1:9" x14ac:dyDescent="0.25">
      <c r="A40" s="19"/>
      <c r="B40" s="19"/>
      <c r="C40" s="19"/>
      <c r="D40" s="19"/>
      <c r="E40" s="20"/>
      <c r="F40" s="20"/>
      <c r="G40" s="21"/>
      <c r="H40" s="21"/>
    </row>
    <row r="41" spans="1:9" ht="3.75" customHeight="1" x14ac:dyDescent="0.25">
      <c r="A41" s="19"/>
      <c r="B41" s="19"/>
      <c r="C41" s="19"/>
      <c r="D41" s="19"/>
      <c r="E41" s="118"/>
      <c r="F41" s="118"/>
      <c r="G41" s="21"/>
      <c r="H41" s="21"/>
    </row>
    <row r="42" spans="1:9" ht="15" customHeight="1" x14ac:dyDescent="0.3">
      <c r="A42" s="19"/>
      <c r="B42" s="190" t="s">
        <v>80</v>
      </c>
      <c r="C42" s="190"/>
      <c r="D42" s="190"/>
      <c r="E42" s="190"/>
      <c r="F42" s="190"/>
      <c r="G42" s="190"/>
      <c r="H42" s="190"/>
      <c r="I42" s="190"/>
    </row>
    <row r="43" spans="1:9" x14ac:dyDescent="0.25">
      <c r="C43" s="118"/>
      <c r="D43" s="118"/>
    </row>
    <row r="44" spans="1:9" x14ac:dyDescent="0.25">
      <c r="E44" s="118"/>
      <c r="F44" s="118"/>
    </row>
    <row r="45" spans="1:9" ht="13.5" customHeight="1" x14ac:dyDescent="0.3">
      <c r="B45" s="190" t="s">
        <v>81</v>
      </c>
      <c r="C45" s="190"/>
      <c r="D45" s="190"/>
      <c r="E45" s="190"/>
      <c r="F45" s="190"/>
      <c r="G45" s="190"/>
      <c r="H45" s="190"/>
      <c r="I45" s="190"/>
    </row>
    <row r="46" spans="1:9" x14ac:dyDescent="0.25">
      <c r="C46" s="119"/>
      <c r="D46" s="119"/>
    </row>
  </sheetData>
  <sheetProtection password="C32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vt:lpstr>
      <vt:lpstr>GRAD CHECK</vt:lpstr>
      <vt:lpstr>ADVISOR'S NOTES</vt:lpstr>
      <vt:lpstr>'GRAD CHECK'!Print_Area</vt:lpstr>
      <vt:lpstr>NREM!Print_Area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2013-02-06T21:47:05Z</cp:lastPrinted>
  <dcterms:created xsi:type="dcterms:W3CDTF">2011-07-12T20:37:04Z</dcterms:created>
  <dcterms:modified xsi:type="dcterms:W3CDTF">2020-06-30T14:03:29Z</dcterms:modified>
</cp:coreProperties>
</file>