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tabRatio="575" activeTab="1"/>
  </bookViews>
  <sheets>
    <sheet name="FDSC-MTS" sheetId="3" r:id="rId1"/>
    <sheet name="GRAD CHECK" sheetId="7" r:id="rId2"/>
    <sheet name="ADVISOR'S NOTES" sheetId="1" r:id="rId3"/>
    <sheet name="CONCENTRATION SHEET" sheetId="8" r:id="rId4"/>
  </sheets>
  <definedNames>
    <definedName name="_xlnm.Print_Area" localSheetId="0">'FDSC-MTS'!$A$1:$AJ$45</definedName>
    <definedName name="_xlnm.Print_Area" localSheetId="1">'GRAD CHECK'!$A$1:$I$46</definedName>
  </definedNames>
  <calcPr calcId="162913"/>
</workbook>
</file>

<file path=xl/calcChain.xml><?xml version="1.0" encoding="utf-8"?>
<calcChain xmlns="http://schemas.openxmlformats.org/spreadsheetml/2006/main">
  <c r="AF42" i="3" l="1"/>
  <c r="AE42" i="3"/>
  <c r="AD42" i="3"/>
  <c r="AF41" i="3"/>
  <c r="AE41" i="3"/>
  <c r="AD41" i="3"/>
  <c r="AF40" i="3"/>
  <c r="AE40" i="3"/>
  <c r="AD40" i="3"/>
  <c r="AF39" i="3"/>
  <c r="AE39" i="3"/>
  <c r="AD39" i="3"/>
  <c r="AF38" i="3"/>
  <c r="AE38" i="3"/>
  <c r="AD38" i="3"/>
  <c r="AF37" i="3"/>
  <c r="AE37" i="3"/>
  <c r="AD37" i="3"/>
  <c r="AF36" i="3"/>
  <c r="AE36" i="3"/>
  <c r="AD36" i="3"/>
  <c r="AF35" i="3"/>
  <c r="AE35" i="3"/>
  <c r="AD35" i="3"/>
  <c r="AF34" i="3"/>
  <c r="AE34" i="3"/>
  <c r="AD34" i="3"/>
  <c r="AF33" i="3"/>
  <c r="AE33" i="3"/>
  <c r="AD33" i="3"/>
  <c r="AF32" i="3"/>
  <c r="AE32" i="3"/>
  <c r="AD32" i="3"/>
  <c r="AF31" i="3"/>
  <c r="AE31" i="3"/>
  <c r="AD31" i="3"/>
  <c r="AF26" i="3"/>
  <c r="AE26" i="3"/>
  <c r="AD26" i="3"/>
  <c r="AF25" i="3"/>
  <c r="AE25" i="3"/>
  <c r="AD25" i="3"/>
  <c r="AF24" i="3"/>
  <c r="AE24" i="3"/>
  <c r="AD24" i="3"/>
  <c r="AF14" i="3"/>
  <c r="AE14" i="3"/>
  <c r="AD14" i="3"/>
  <c r="AF11" i="3"/>
  <c r="AE11" i="3"/>
  <c r="AD11" i="3"/>
  <c r="AF12" i="3"/>
  <c r="AE12" i="3"/>
  <c r="AD12" i="3"/>
  <c r="V14" i="3"/>
  <c r="U14" i="3"/>
  <c r="T14" i="3"/>
  <c r="T7" i="3"/>
  <c r="U7" i="3"/>
  <c r="V7" i="3"/>
  <c r="T8" i="3"/>
  <c r="U8" i="3"/>
  <c r="V8" i="3"/>
  <c r="T9" i="3"/>
  <c r="U9" i="3"/>
  <c r="V9" i="3"/>
  <c r="T10" i="3"/>
  <c r="U10" i="3"/>
  <c r="V10" i="3"/>
  <c r="T11" i="3"/>
  <c r="U11" i="3"/>
  <c r="V11" i="3"/>
  <c r="T12" i="3"/>
  <c r="U12" i="3"/>
  <c r="V12" i="3"/>
  <c r="T13" i="3"/>
  <c r="U13" i="3"/>
  <c r="V13" i="3"/>
  <c r="T15" i="3"/>
  <c r="U15" i="3"/>
  <c r="V15" i="3"/>
  <c r="V16" i="3"/>
  <c r="G19" i="3"/>
  <c r="F19" i="3"/>
  <c r="E19" i="3"/>
  <c r="G18" i="3"/>
  <c r="F18" i="3"/>
  <c r="E18" i="3"/>
  <c r="E20" i="3"/>
  <c r="F20" i="3"/>
  <c r="G20" i="3"/>
  <c r="E21" i="3"/>
  <c r="F21" i="3"/>
  <c r="G21" i="3"/>
  <c r="E22" i="3"/>
  <c r="F22" i="3"/>
  <c r="G22" i="3"/>
  <c r="E23" i="3"/>
  <c r="F23" i="3"/>
  <c r="G23" i="3"/>
  <c r="E24" i="3"/>
  <c r="F24" i="3"/>
  <c r="G24" i="3"/>
  <c r="E7" i="3"/>
  <c r="F7" i="3"/>
  <c r="G7" i="3"/>
  <c r="E8" i="3"/>
  <c r="F8" i="3"/>
  <c r="G8" i="3"/>
  <c r="E9" i="3"/>
  <c r="F9" i="3"/>
  <c r="G9" i="3"/>
  <c r="E10" i="3"/>
  <c r="F10" i="3"/>
  <c r="G10" i="3"/>
  <c r="E10" i="7" l="1"/>
  <c r="B16" i="7" l="1"/>
  <c r="E13" i="7"/>
  <c r="B10" i="7"/>
  <c r="B7" i="7"/>
  <c r="AF18" i="3" l="1"/>
  <c r="AE18" i="3"/>
  <c r="AD18" i="3"/>
  <c r="AF17" i="3"/>
  <c r="AE17" i="3"/>
  <c r="AD17" i="3"/>
  <c r="AF10" i="3"/>
  <c r="AE10" i="3"/>
  <c r="AD10" i="3"/>
  <c r="AF19" i="3"/>
  <c r="AE19" i="3"/>
  <c r="AD19"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17" i="3"/>
  <c r="F17" i="3"/>
  <c r="E17" i="3"/>
  <c r="G16" i="3"/>
  <c r="F16" i="3"/>
  <c r="E16" i="3"/>
  <c r="G15" i="3"/>
  <c r="F15" i="3"/>
  <c r="E15" i="3"/>
  <c r="AF21" i="3"/>
  <c r="AE21" i="3"/>
  <c r="AD21" i="3"/>
  <c r="G14" i="3"/>
  <c r="F14" i="3"/>
  <c r="E14" i="3"/>
  <c r="AF20" i="3"/>
  <c r="AE20" i="3"/>
  <c r="AD20" i="3"/>
  <c r="AF16" i="3"/>
  <c r="AE16" i="3"/>
  <c r="AD16" i="3"/>
  <c r="G13" i="3"/>
  <c r="F13" i="3"/>
  <c r="E13" i="3"/>
  <c r="AF15" i="3"/>
  <c r="AE15" i="3"/>
  <c r="AD15" i="3"/>
  <c r="G12" i="3"/>
  <c r="F12" i="3"/>
  <c r="E12" i="3"/>
  <c r="AF13" i="3"/>
  <c r="AE13" i="3"/>
  <c r="AD13" i="3"/>
  <c r="G11" i="3"/>
  <c r="F11" i="3"/>
  <c r="E11" i="3"/>
  <c r="AF9" i="3"/>
  <c r="AE9" i="3"/>
  <c r="AD9" i="3"/>
  <c r="Q20" i="3" l="1"/>
  <c r="C20" i="7" s="1"/>
  <c r="Q23" i="3"/>
  <c r="Q22" i="3"/>
  <c r="F20" i="7" s="1"/>
  <c r="Q21" i="3"/>
  <c r="E16" i="7" s="1"/>
  <c r="Q24" i="3" l="1"/>
  <c r="E19" i="7" s="1"/>
  <c r="F21" i="7"/>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HIST 1483 OR 1493
</t>
        </r>
      </text>
    </comment>
    <comment ref="S9" authorId="2" shapeId="0">
      <text>
        <r>
          <rPr>
            <sz val="9"/>
            <color indexed="81"/>
            <rFont val="Tahoma"/>
            <charset val="1"/>
          </rPr>
          <t xml:space="preserve">OR BIOC 2344
OR HORT 1013
OR PLNT 1213
</t>
        </r>
      </text>
    </comment>
    <comment ref="S10" authorId="2" shapeId="0">
      <text>
        <r>
          <rPr>
            <sz val="9"/>
            <color indexed="81"/>
            <rFont val="Tahoma"/>
            <charset val="1"/>
          </rPr>
          <t xml:space="preserve">OR 1215
</t>
        </r>
      </text>
    </comment>
    <comment ref="C11" authorId="2" shapeId="0">
      <text>
        <r>
          <rPr>
            <sz val="9"/>
            <color indexed="81"/>
            <rFont val="Tahoma"/>
            <charset val="1"/>
          </rPr>
          <t xml:space="preserve">OR 1483
</t>
        </r>
      </text>
    </comment>
    <comment ref="S11" authorId="2" shapeId="0">
      <text>
        <r>
          <rPr>
            <sz val="9"/>
            <color indexed="81"/>
            <rFont val="Tahoma"/>
            <charset val="1"/>
          </rPr>
          <t xml:space="preserve">OR 1225
</t>
        </r>
      </text>
    </comment>
    <comment ref="C12" authorId="0" shapeId="0">
      <text>
        <r>
          <rPr>
            <sz val="9"/>
            <color indexed="81"/>
            <rFont val="Tahoma"/>
            <family val="2"/>
          </rPr>
          <t>or STAT 2013 or 2023</t>
        </r>
      </text>
    </comment>
    <comment ref="S14" authorId="2" shapeId="0">
      <text>
        <r>
          <rPr>
            <sz val="9"/>
            <color indexed="81"/>
            <rFont val="Tahoma"/>
            <charset val="1"/>
          </rPr>
          <t xml:space="preserve">OR ENGL 3323
</t>
        </r>
      </text>
    </comment>
    <comment ref="S15" authorId="2" shapeId="0">
      <text>
        <r>
          <rPr>
            <sz val="9"/>
            <color indexed="81"/>
            <rFont val="Tahoma"/>
            <charset val="1"/>
          </rPr>
          <t xml:space="preserve">OR SPCH 2713
OR SPCH 3733
</t>
        </r>
      </text>
    </comment>
    <comment ref="C18" authorId="2" shapeId="0">
      <text>
        <r>
          <rPr>
            <sz val="9"/>
            <color indexed="81"/>
            <rFont val="Tahoma"/>
            <charset val="1"/>
          </rPr>
          <t xml:space="preserve">Courses designated
A, H, N, or S
</t>
        </r>
      </text>
    </comment>
    <comment ref="C19" authorId="2"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<sst xmlns="http://schemas.openxmlformats.org/spreadsheetml/2006/main" count="177" uniqueCount="137">
  <si>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</si>
  <si>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</si>
  <si>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</si>
  <si>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</si>
  <si>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</si>
  <si>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</si>
  <si>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</si>
  <si>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</si>
  <si>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</si>
  <si>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</si>
  <si>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</si>
  <si>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</si>
  <si>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</si>
  <si>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</si>
  <si>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</si>
  <si>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</si>
  <si>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</si>
  <si>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</si>
  <si>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</si>
  <si>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</si>
  <si>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</si>
  <si>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</si>
  <si>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</si>
  <si>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</si>
  <si>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</si>
  <si>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</si>
  <si>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</si>
  <si>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</si>
  <si>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</si>
  <si>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</si>
  <si>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</si>
  <si>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</si>
  <si>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</si>
  <si>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</si>
  <si>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</si>
  <si>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</si>
  <si>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</si>
  <si>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</si>
  <si>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</si>
  <si>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</si>
  <si>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</si>
  <si>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</si>
  <si>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</si>
  <si>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</si>
  <si>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</si>
  <si>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</si>
  <si>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</si>
  <si>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</si>
  <si>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</si>
  <si>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</si>
  <si>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</si>
  <si>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</si>
  <si>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</si>
  <si>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</si>
  <si>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</si>
  <si>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</si>
  <si>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FDSC-MTS</t>
  </si>
  <si>
    <t>Name, Student</t>
  </si>
  <si>
    <t>999-99-999</t>
  </si>
  <si>
    <t>AdvisorName</t>
  </si>
  <si>
    <t>Elective Hours:</t>
  </si>
  <si>
    <t>Ag Elect</t>
  </si>
  <si>
    <t>Total Hours to Date:</t>
  </si>
  <si>
    <t>APPROVED BY:</t>
  </si>
  <si>
    <t>(N)</t>
  </si>
  <si>
    <t>GENED</t>
  </si>
  <si>
    <t>ENVR</t>
  </si>
  <si>
    <t>AGCM</t>
  </si>
  <si>
    <t>College/Dept. Requirements: 28 Hours</t>
  </si>
  <si>
    <t>Core Courses: 39 Hours</t>
  </si>
  <si>
    <t>Related Courses: 13 Hours</t>
  </si>
  <si>
    <t>Major Requirements: 52 Hours</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</si>
  <si>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</si>
  <si>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</si>
  <si>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</si>
  <si>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</si>
  <si>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</si>
  <si>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</si>
  <si>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</si>
  <si>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</si>
  <si>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</si>
  <si>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</si>
  <si>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Food Science                                                            OPTION: Meat Science</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</si>
  <si>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</si>
  <si>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</si>
  <si>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</si>
  <si>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</si>
  <si>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</si>
  <si>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</si>
  <si>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</si>
  <si>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r>
      <t xml:space="preserve">Core Courses:  </t>
    </r>
    <r>
      <rPr>
        <b/>
        <u/>
        <sz val="9"/>
        <color rgb="FF000000"/>
        <rFont val="Cambria"/>
        <family val="1"/>
      </rPr>
      <t>39 hours</t>
    </r>
  </si>
  <si>
    <r>
      <t xml:space="preserve">     </t>
    </r>
    <r>
      <rPr>
        <sz val="8"/>
        <color rgb="FF000000"/>
        <rFont val="Arial Narrow"/>
        <family val="2"/>
      </rPr>
      <t>ANSI  3543, 4863</t>
    </r>
  </si>
  <si>
    <r>
      <t xml:space="preserve">Related Courses:   </t>
    </r>
    <r>
      <rPr>
        <b/>
        <u/>
        <sz val="9"/>
        <color rgb="FF000000"/>
        <rFont val="Cambria"/>
        <family val="1"/>
      </rPr>
      <t>13 hours</t>
    </r>
  </si>
  <si>
    <t xml:space="preserve">                   FDSC   3310, 3603, 4113, 4153, 4253, 4373</t>
  </si>
  <si>
    <t xml:space="preserve">                ACCT, AGEC, ANSI, AGCM, CHEM, FDSC, HRAD, HORT, PLNT,</t>
  </si>
  <si>
    <t xml:space="preserve">                MICR, MGMT, MKTG, MATH, NSCI, STAT, Foreign Language</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</si>
  <si>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</si>
  <si>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</si>
  <si>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</si>
  <si>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</si>
  <si>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</si>
  <si>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MATH 1513* or 1483*; MATH 1613* or STAT 2013* or 2023*</t>
  </si>
  <si>
    <t>Humanities (H)</t>
  </si>
  <si>
    <t>Courses designated (H)</t>
  </si>
  <si>
    <t>Natural Sciences (N)</t>
  </si>
  <si>
    <t xml:space="preserve">   Must include one Laboratory</t>
  </si>
  <si>
    <t xml:space="preserve">   Science (L) course.</t>
  </si>
  <si>
    <t>BIOL 1114*; Any course designated (N)</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</si>
  <si>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</si>
  <si>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</si>
  <si>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</si>
  <si>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</si>
  <si>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</si>
  <si>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</si>
  <si>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</si>
  <si>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</si>
  <si>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</si>
  <si>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28 Hours</t>
  </si>
  <si>
    <t>Agricultural Sciences and Natural Resources</t>
  </si>
  <si>
    <t>Basic Animal Science Course</t>
  </si>
  <si>
    <t>College Requirements</t>
  </si>
  <si>
    <t>Additional Requirements</t>
  </si>
  <si>
    <t>AG 1011</t>
  </si>
  <si>
    <t>ANSI 1124</t>
  </si>
  <si>
    <t>CHEM 1215 or 1314 - if used for (N) requirement, hours in this block are reduced by CHEM course hours)</t>
  </si>
  <si>
    <t>CHEM 1225 or 1515, MICR 2123, 2132; BIOC 2344 or ENVR 1113 or HORT 1013 or PLNT 1213</t>
  </si>
  <si>
    <t>Written and Oral Communications</t>
  </si>
  <si>
    <t xml:space="preserve">AGCM 3103 or ENGL 3323 (If ENGL 3323 is substituted for ENGL 1213 above; hours in this block are reduced by 3) </t>
  </si>
  <si>
    <t>AGCM 3203 or SPCH 2713 or 3733. (If used as (S) course above, hours in this block reduced by 3)</t>
  </si>
  <si>
    <r>
      <t xml:space="preserve"> </t>
    </r>
    <r>
      <rPr>
        <sz val="9"/>
        <color rgb="FF000000"/>
        <rFont val="Cambria"/>
        <family val="1"/>
      </rPr>
      <t>Electives:  0 Hours</t>
    </r>
  </si>
  <si>
    <t>(or hours to complete required total for degree)</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</si>
  <si>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</si>
  <si>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</si>
  <si>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</si>
  <si>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 xml:space="preserve">     FDSC 1133, 2253, 3113, 3123, 3154, 3232, 3333, 3373, 4333, 4763, 4910 (3 hours) </t>
  </si>
  <si>
    <t xml:space="preserve">                   ANSI 1111, 3903 or any course designated (I)</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</si>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</sst>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3"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
      <b/>
      <i/>
      <sz val="10"/>
      <name val="Cambria"/>
      <family val="1"/>
    </font>
    <font>
      <b/>
      <sz val="14"/>
      <name val="Cambria"/>
      <family val="1"/>
    </font>
    <font>
      <sz val="12"/>
      <name val="Cambria"/>
      <family val="1"/>
    </font>
    <font>
      <b/>
      <sz val="9"/>
      <name val="Cambria"/>
      <family val="1"/>
    </font>
    <font>
      <b/>
      <sz val="11"/>
      <name val="Cambria"/>
      <family val="1"/>
    </font>
    <font>
      <i/>
      <sz val="12"/>
      <name val="Cambria"/>
      <family val="1"/>
    </font>
    <font>
      <i/>
      <sz val="8"/>
      <name val="Cambria"/>
      <family val="1"/>
    </font>
    <font>
      <b/>
      <sz val="8"/>
      <name val="Arial Narrow"/>
      <family val="2"/>
    </font>
    <font>
      <b/>
      <sz val="9"/>
      <color rgb="FF000000"/>
      <name val="Cambria"/>
      <family val="1"/>
    </font>
    <font>
      <b/>
      <u/>
      <sz val="9"/>
      <color rgb="FF000000"/>
      <name val="Cambria"/>
      <family val="1"/>
    </font>
    <font>
      <sz val="9"/>
      <color rgb="FF000000"/>
      <name val="Arial Narrow"/>
      <family val="2"/>
    </font>
    <font>
      <sz val="8"/>
      <color rgb="FF000000"/>
      <name val="Arial Narrow"/>
      <family val="2"/>
    </font>
    <font>
      <sz val="8"/>
      <name val="Arial Narrow"/>
      <family val="2"/>
    </font>
    <font>
      <sz val="7"/>
      <name val="Arial Narrow"/>
      <family val="2"/>
    </font>
    <font>
      <sz val="9"/>
      <color rgb="FF000000"/>
      <name val="Cambria"/>
      <family val="1"/>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8">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6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1" fillId="0" borderId="0" xfId="2" applyFill="1" applyBorder="1" applyProtection="1">
      <protection hidden="1"/>
    </xf>
    <xf numFmtId="0" fontId="18" fillId="0" borderId="0" xfId="2" applyFont="1" applyBorder="1" applyAlignment="1" applyProtection="1">
      <protection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11" fillId="0" borderId="20" xfId="2" applyBorder="1"/>
    <xf numFmtId="0" fontId="2" fillId="0" borderId="0" xfId="2" applyFont="1" applyBorder="1" applyAlignment="1" applyProtection="1">
      <alignment horizontal="left"/>
    </xf>
    <xf numFmtId="0" fontId="2" fillId="0" borderId="0" xfId="2" applyFont="1" applyBorder="1" applyProtection="1">
      <protection hidden="1"/>
    </xf>
    <xf numFmtId="0" fontId="0" fillId="0" borderId="13"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protection hidden="1"/>
    </xf>
    <xf numFmtId="0" fontId="14"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12" xfId="2" applyFont="1" applyBorder="1" applyProtection="1">
      <protection locked="0"/>
    </xf>
    <xf numFmtId="0" fontId="0" fillId="0" borderId="13" xfId="2" applyFont="1" applyBorder="1" applyProtection="1">
      <protection locked="0"/>
    </xf>
    <xf numFmtId="0" fontId="0" fillId="0" borderId="5"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12" fillId="0" borderId="0" xfId="2" applyFont="1" applyBorder="1" applyAlignment="1" applyProtection="1"/>
    <xf numFmtId="0" fontId="11" fillId="0" borderId="0" xfId="2" applyBorder="1" applyAlignment="1" applyProtection="1">
      <protection locked="0" hidden="1"/>
    </xf>
    <xf numFmtId="0" fontId="11" fillId="0" borderId="0" xfId="2" applyBorder="1" applyAlignment="1" applyProtection="1">
      <protection locked="0"/>
    </xf>
    <xf numFmtId="0" fontId="11" fillId="0" borderId="0" xfId="2" applyProtection="1"/>
    <xf numFmtId="0" fontId="11" fillId="0" borderId="0" xfId="2" applyBorder="1" applyProtection="1"/>
    <xf numFmtId="0" fontId="11" fillId="0" borderId="0" xfId="2" applyBorder="1" applyAlignment="1" applyProtection="1"/>
    <xf numFmtId="0" fontId="0" fillId="0" borderId="0" xfId="2" applyFont="1" applyBorder="1" applyProtection="1"/>
    <xf numFmtId="0" fontId="0" fillId="0" borderId="0" xfId="2" applyFont="1" applyBorder="1" applyAlignment="1" applyProtection="1">
      <alignment horizontal="center"/>
    </xf>
    <xf numFmtId="0" fontId="11" fillId="0" borderId="0" xfId="2" applyFill="1" applyBorder="1" applyAlignment="1" applyProtection="1"/>
    <xf numFmtId="0" fontId="2" fillId="0" borderId="0" xfId="2" applyFont="1" applyBorder="1" applyProtection="1"/>
    <xf numFmtId="0" fontId="2" fillId="0" borderId="0" xfId="2" applyFont="1" applyBorder="1" applyAlignment="1" applyProtection="1">
      <alignment horizontal="center"/>
    </xf>
    <xf numFmtId="0" fontId="2" fillId="0" borderId="2" xfId="2" applyFont="1" applyBorder="1" applyProtection="1">
      <protection locked="0" hidden="1"/>
    </xf>
    <xf numFmtId="0" fontId="2" fillId="0" borderId="21" xfId="2" applyFont="1" applyBorder="1" applyAlignment="1" applyProtection="1">
      <alignment horizontal="right"/>
      <protection hidden="1"/>
    </xf>
    <xf numFmtId="0" fontId="2" fillId="0" borderId="6" xfId="2" applyFont="1" applyBorder="1" applyAlignment="1" applyProtection="1">
      <alignment horizontal="right"/>
      <protection hidden="1"/>
    </xf>
    <xf numFmtId="0" fontId="11" fillId="0" borderId="20" xfId="2" applyBorder="1" applyAlignment="1" applyProtection="1">
      <alignment horizontal="right"/>
      <protection hidden="1"/>
    </xf>
    <xf numFmtId="0" fontId="1" fillId="0" borderId="20" xfId="2" applyFont="1" applyBorder="1" applyAlignment="1" applyProtection="1">
      <protection hidden="1"/>
    </xf>
    <xf numFmtId="0" fontId="4" fillId="0" borderId="0" xfId="2" applyFont="1" applyBorder="1" applyAlignment="1" applyProtection="1">
      <protection hidden="1"/>
    </xf>
    <xf numFmtId="0" fontId="11" fillId="0" borderId="20" xfId="2" applyBorder="1" applyProtection="1">
      <protection hidden="1"/>
    </xf>
    <xf numFmtId="0" fontId="16" fillId="0" borderId="20" xfId="2" applyFont="1" applyBorder="1" applyProtection="1">
      <protection hidden="1"/>
    </xf>
    <xf numFmtId="0" fontId="17" fillId="0" borderId="0" xfId="2" applyFont="1" applyBorder="1" applyProtection="1">
      <protection hidden="1"/>
    </xf>
    <xf numFmtId="0" fontId="2" fillId="0" borderId="20" xfId="2" applyFont="1" applyBorder="1" applyProtection="1">
      <protection hidden="1"/>
    </xf>
    <xf numFmtId="0" fontId="0" fillId="0" borderId="20" xfId="2" applyFont="1" applyBorder="1" applyProtection="1">
      <protection hidden="1"/>
    </xf>
    <xf numFmtId="0" fontId="0" fillId="0" borderId="0" xfId="2" applyFont="1" applyBorder="1" applyProtection="1">
      <protection hidden="1"/>
    </xf>
    <xf numFmtId="0" fontId="2" fillId="0" borderId="20" xfId="2" applyFont="1" applyBorder="1" applyProtection="1">
      <protection locked="0" hidden="1"/>
    </xf>
    <xf numFmtId="0" fontId="1" fillId="0" borderId="0" xfId="2" applyFont="1" applyBorder="1" applyAlignment="1" applyProtection="1">
      <alignment horizontal="right"/>
      <protection hidden="1"/>
    </xf>
    <xf numFmtId="0" fontId="0" fillId="0" borderId="20" xfId="2" applyFont="1" applyBorder="1" applyAlignment="1" applyProtection="1">
      <protection hidden="1"/>
    </xf>
    <xf numFmtId="0" fontId="11" fillId="0" borderId="20" xfId="2" applyBorder="1" applyAlignment="1" applyProtection="1">
      <protection hidden="1"/>
    </xf>
    <xf numFmtId="0" fontId="2" fillId="0" borderId="0" xfId="2" applyFont="1" applyBorder="1" applyAlignment="1"/>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2" xfId="2" applyFont="1" applyBorder="1" applyAlignment="1" applyProtection="1">
      <alignment horizontal="left"/>
      <protection hidden="1"/>
    </xf>
    <xf numFmtId="0" fontId="0" fillId="0" borderId="0" xfId="2" applyFont="1" applyBorder="1" applyAlignment="1" applyProtection="1">
      <alignment horizontal="left"/>
      <protection hidden="1"/>
    </xf>
    <xf numFmtId="0" fontId="2" fillId="0" borderId="4" xfId="2" applyFont="1" applyBorder="1" applyAlignment="1" applyProtection="1">
      <alignment horizontal="left"/>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6" xfId="2" applyFont="1" applyBorder="1" applyAlignment="1" applyProtection="1">
      <alignment horizontal="center"/>
      <protection locked="0"/>
    </xf>
    <xf numFmtId="0" fontId="2" fillId="0" borderId="6" xfId="2" applyFont="1" applyBorder="1" applyAlignment="1" applyProtection="1">
      <alignment horizontal="left"/>
      <protection locked="0"/>
    </xf>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 fillId="0" borderId="4" xfId="2" applyFont="1" applyBorder="1" applyProtection="1">
      <protection locked="0"/>
    </xf>
    <xf numFmtId="0" fontId="2" fillId="0" borderId="6" xfId="2" applyFont="1" applyBorder="1"/>
    <xf numFmtId="0" fontId="11" fillId="0" borderId="0" xfId="2" applyBorder="1" applyAlignment="1" applyProtection="1">
      <alignment horizontal="left"/>
    </xf>
    <xf numFmtId="0" fontId="2" fillId="0" borderId="0" xfId="2" applyFont="1" applyBorder="1"/>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0" xfId="2" applyFont="1" applyBorder="1" applyAlignment="1" applyProtection="1">
      <alignment horizontal="left"/>
      <protection locked="0"/>
    </xf>
    <xf numFmtId="0" fontId="2" fillId="0" borderId="4" xfId="2" applyFont="1" applyBorder="1" applyAlignment="1" applyProtection="1">
      <alignment horizontal="left"/>
      <protection locked="0"/>
    </xf>
    <xf numFmtId="164" fontId="22" fillId="3" borderId="3" xfId="2" applyNumberFormat="1" applyFont="1" applyFill="1" applyBorder="1" applyAlignment="1" applyProtection="1">
      <alignment horizontal="center"/>
      <protection locked="0"/>
    </xf>
    <xf numFmtId="0" fontId="27" fillId="0" borderId="26" xfId="0" applyFont="1" applyBorder="1" applyAlignment="1">
      <alignment horizontal="center" vertical="center" wrapText="1"/>
    </xf>
    <xf numFmtId="0" fontId="34" fillId="0" borderId="26" xfId="0" applyFont="1" applyBorder="1" applyAlignment="1">
      <alignment vertical="center" wrapText="1"/>
    </xf>
    <xf numFmtId="0" fontId="35" fillId="0" borderId="27" xfId="0" applyFont="1" applyBorder="1" applyAlignment="1">
      <alignment horizontal="center" vertical="center" wrapText="1"/>
    </xf>
    <xf numFmtId="0" fontId="37" fillId="0" borderId="27" xfId="0" applyFont="1" applyBorder="1" applyAlignment="1">
      <alignment vertical="center" wrapText="1"/>
    </xf>
    <xf numFmtId="0" fontId="38" fillId="0" borderId="27" xfId="0" applyFont="1" applyBorder="1" applyAlignment="1">
      <alignment vertical="center" wrapText="1"/>
    </xf>
    <xf numFmtId="0" fontId="0" fillId="0" borderId="27" xfId="0" applyBorder="1" applyAlignment="1">
      <alignment vertical="top" wrapText="1"/>
    </xf>
    <xf numFmtId="0" fontId="0" fillId="0" borderId="26" xfId="0" applyBorder="1" applyAlignment="1">
      <alignment vertical="top" wrapText="1"/>
    </xf>
    <xf numFmtId="0" fontId="39" fillId="0" borderId="26" xfId="0" applyFont="1" applyBorder="1" applyAlignment="1">
      <alignment horizontal="center"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39" fillId="0" borderId="27" xfId="0" applyFont="1" applyBorder="1" applyAlignment="1">
      <alignment vertical="center" wrapText="1"/>
    </xf>
    <xf numFmtId="0" fontId="38" fillId="0" borderId="27" xfId="0" applyFont="1" applyBorder="1" applyAlignment="1">
      <alignment horizontal="center" vertical="center" wrapText="1"/>
    </xf>
    <xf numFmtId="0" fontId="34" fillId="0" borderId="26" xfId="0" applyFont="1" applyBorder="1" applyAlignment="1">
      <alignment horizontal="left" vertical="center" wrapText="1" indent="2"/>
    </xf>
    <xf numFmtId="0" fontId="39" fillId="0" borderId="35" xfId="0" applyFont="1" applyBorder="1" applyAlignment="1">
      <alignment vertical="center" wrapText="1"/>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2" fontId="11" fillId="0" borderId="7"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9" fillId="0" borderId="20" xfId="2" applyFont="1" applyBorder="1" applyAlignment="1" applyProtection="1">
      <protection hidden="1"/>
    </xf>
    <xf numFmtId="0" fontId="19" fillId="0" borderId="0" xfId="2" applyFont="1" applyBorder="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3" xfId="2" applyFill="1" applyBorder="1" applyAlignment="1" applyProtection="1">
      <alignment horizontal="center"/>
      <protection locked="0"/>
    </xf>
    <xf numFmtId="0" fontId="0" fillId="0" borderId="3" xfId="2" applyFont="1" applyFill="1" applyBorder="1" applyAlignment="1" applyProtection="1">
      <alignment horizontal="center"/>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6" xfId="2" applyBorder="1" applyAlignment="1" applyProtection="1">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7" xfId="2" applyBorder="1" applyAlignment="1" applyProtection="1">
      <alignment horizontal="center"/>
      <protection hidden="1"/>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5" xfId="2" applyFill="1" applyBorder="1" applyAlignment="1" applyProtection="1">
      <alignment horizontal="center"/>
      <protection locked="0"/>
    </xf>
    <xf numFmtId="0" fontId="24" fillId="0" borderId="6" xfId="2" applyFont="1" applyBorder="1" applyAlignment="1" applyProtection="1">
      <alignment horizontal="center"/>
      <protection locked="0"/>
    </xf>
    <xf numFmtId="0" fontId="21" fillId="0" borderId="6" xfId="2" applyFont="1" applyBorder="1" applyAlignment="1" applyProtection="1">
      <alignment horizontal="center"/>
      <protection locked="0"/>
    </xf>
    <xf numFmtId="0" fontId="25" fillId="0" borderId="6" xfId="2" applyFont="1" applyBorder="1" applyAlignment="1" applyProtection="1">
      <protection locked="0"/>
    </xf>
    <xf numFmtId="0" fontId="0" fillId="0" borderId="3" xfId="2" applyFont="1" applyBorder="1" applyAlignment="1" applyProtection="1">
      <alignment horizontal="left"/>
      <protection locked="0"/>
    </xf>
    <xf numFmtId="0" fontId="13" fillId="0" borderId="6" xfId="2" applyFont="1" applyBorder="1" applyAlignment="1" applyProtection="1">
      <alignment horizontal="center"/>
      <protection hidden="1"/>
    </xf>
    <xf numFmtId="0" fontId="0" fillId="0" borderId="5" xfId="2" applyFont="1" applyFill="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39" fillId="0" borderId="25" xfId="0" applyFont="1" applyBorder="1" applyAlignment="1">
      <alignment vertical="center" wrapText="1"/>
    </xf>
    <xf numFmtId="0" fontId="39" fillId="0" borderId="1" xfId="0" applyFont="1" applyBorder="1" applyAlignment="1">
      <alignment vertical="center" wrapText="1"/>
    </xf>
    <xf numFmtId="0" fontId="39" fillId="0" borderId="26" xfId="0" applyFont="1" applyBorder="1" applyAlignment="1">
      <alignment vertical="center" wrapText="1"/>
    </xf>
    <xf numFmtId="0" fontId="39" fillId="0" borderId="28" xfId="0" applyFont="1" applyBorder="1" applyAlignment="1">
      <alignment vertical="center" wrapText="1"/>
    </xf>
    <xf numFmtId="0" fontId="39" fillId="0" borderId="27" xfId="0" applyFont="1" applyBorder="1" applyAlignment="1">
      <alignment vertical="center" wrapText="1"/>
    </xf>
    <xf numFmtId="0" fontId="39" fillId="0" borderId="33" xfId="0" applyFont="1" applyBorder="1" applyAlignment="1">
      <alignment vertical="center" wrapText="1"/>
    </xf>
    <xf numFmtId="0" fontId="39" fillId="0" borderId="34" xfId="0" applyFont="1" applyBorder="1" applyAlignment="1">
      <alignment vertical="center" wrapText="1"/>
    </xf>
    <xf numFmtId="0" fontId="39" fillId="0" borderId="35"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31" xfId="0" applyFont="1" applyBorder="1" applyAlignment="1">
      <alignment vertical="center" wrapText="1"/>
    </xf>
    <xf numFmtId="0" fontId="39" fillId="0" borderId="9" xfId="0" applyFont="1" applyBorder="1" applyAlignment="1">
      <alignment vertical="center" wrapText="1"/>
    </xf>
    <xf numFmtId="0" fontId="39" fillId="0" borderId="32" xfId="0" applyFont="1" applyBorder="1" applyAlignment="1">
      <alignment vertical="center" wrapText="1"/>
    </xf>
    <xf numFmtId="0" fontId="42" fillId="0" borderId="33" xfId="0" applyFont="1" applyBorder="1" applyAlignment="1">
      <alignment vertical="center" wrapText="1"/>
    </xf>
    <xf numFmtId="0" fontId="42" fillId="0" borderId="37" xfId="0" applyFont="1" applyBorder="1" applyAlignment="1">
      <alignment vertical="center" wrapText="1"/>
    </xf>
    <xf numFmtId="0" fontId="42" fillId="0" borderId="34" xfId="0" applyFont="1" applyBorder="1" applyAlignment="1">
      <alignment vertical="center" wrapText="1"/>
    </xf>
    <xf numFmtId="0" fontId="27" fillId="0" borderId="31"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2" xfId="0" applyFont="1" applyBorder="1" applyAlignment="1">
      <alignment horizontal="center" vertical="center" wrapText="1"/>
    </xf>
    <xf numFmtId="0" fontId="39" fillId="0" borderId="35" xfId="0" applyFont="1" applyBorder="1" applyAlignment="1">
      <alignment vertical="center" wrapText="1"/>
    </xf>
    <xf numFmtId="0" fontId="39" fillId="0" borderId="36" xfId="0" applyFont="1" applyBorder="1" applyAlignment="1">
      <alignment vertical="center" wrapText="1"/>
    </xf>
    <xf numFmtId="0" fontId="39" fillId="0" borderId="24" xfId="0" applyFont="1" applyBorder="1" applyAlignment="1">
      <alignment vertical="center" wrapText="1"/>
    </xf>
    <xf numFmtId="0" fontId="27" fillId="0" borderId="33"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4"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0" xfId="0" applyFont="1" applyBorder="1" applyAlignment="1">
      <alignment vertical="center" wrapText="1"/>
    </xf>
    <xf numFmtId="0" fontId="27" fillId="0" borderId="23" xfId="0" applyFont="1" applyBorder="1" applyAlignment="1">
      <alignment vertical="top" wrapText="1"/>
    </xf>
    <xf numFmtId="0" fontId="27" fillId="0" borderId="22" xfId="0" applyFont="1" applyBorder="1" applyAlignment="1">
      <alignment vertical="top" wrapText="1"/>
    </xf>
    <xf numFmtId="0" fontId="28" fillId="0" borderId="29" xfId="0" applyFont="1" applyBorder="1" applyAlignment="1">
      <alignment vertical="center" wrapText="1"/>
    </xf>
    <xf numFmtId="0" fontId="28" fillId="0" borderId="0" xfId="0" applyFont="1" applyAlignment="1">
      <alignment vertical="center" wrapText="1"/>
    </xf>
    <xf numFmtId="0" fontId="29" fillId="0" borderId="29" xfId="0" applyFont="1" applyBorder="1" applyAlignment="1">
      <alignment vertical="center" wrapText="1"/>
    </xf>
    <xf numFmtId="0" fontId="29" fillId="0" borderId="0" xfId="0" applyFont="1" applyAlignment="1">
      <alignment vertical="center" wrapText="1"/>
    </xf>
    <xf numFmtId="0" fontId="23" fillId="0" borderId="29" xfId="3" applyBorder="1" applyAlignment="1">
      <alignment vertical="center" wrapText="1"/>
    </xf>
    <xf numFmtId="0" fontId="23" fillId="0" borderId="0" xfId="3" applyAlignment="1">
      <alignment vertical="center" wrapText="1"/>
    </xf>
    <xf numFmtId="0" fontId="31" fillId="0" borderId="29" xfId="0" applyFont="1" applyBorder="1" applyAlignment="1">
      <alignment vertical="center" wrapText="1"/>
    </xf>
    <xf numFmtId="0" fontId="31" fillId="0" borderId="0" xfId="0" applyFont="1" applyAlignment="1">
      <alignment vertical="center" wrapText="1"/>
    </xf>
    <xf numFmtId="0" fontId="30" fillId="0" borderId="29" xfId="0" applyFont="1" applyBorder="1" applyAlignment="1">
      <alignment vertical="center" wrapText="1"/>
    </xf>
    <xf numFmtId="0" fontId="30" fillId="0" borderId="0" xfId="0" applyFont="1" applyAlignment="1">
      <alignment vertical="center" wrapText="1"/>
    </xf>
    <xf numFmtId="0" fontId="32" fillId="0" borderId="29" xfId="0" applyFont="1" applyBorder="1" applyAlignment="1">
      <alignment vertical="center" wrapText="1"/>
    </xf>
    <xf numFmtId="0" fontId="32" fillId="0" borderId="0" xfId="0" applyFont="1" applyAlignment="1">
      <alignment vertical="center" wrapText="1"/>
    </xf>
    <xf numFmtId="0" fontId="33" fillId="0" borderId="30" xfId="0" applyFont="1" applyBorder="1" applyAlignment="1">
      <alignment vertical="center" wrapText="1"/>
    </xf>
    <xf numFmtId="0" fontId="33" fillId="0" borderId="1" xfId="0" applyFont="1" applyBorder="1" applyAlignment="1">
      <alignment vertical="center" wrapText="1"/>
    </xf>
    <xf numFmtId="0" fontId="34" fillId="0" borderId="31" xfId="0" applyFont="1" applyBorder="1" applyAlignment="1">
      <alignment vertical="center" wrapText="1"/>
    </xf>
    <xf numFmtId="0" fontId="34" fillId="0" borderId="32" xfId="0" applyFont="1" applyBorder="1" applyAlignment="1">
      <alignment vertical="center" wrapText="1"/>
    </xf>
  </cellXfs>
  <cellStyles count="4">
    <cellStyle name="Hyperlink" xfId="3" builtinId="8"/>
    <cellStyle name="Normal" xfId="0" builtinId="0"/>
    <cellStyle name="Normal 2" xfId="1"/>
    <cellStyle name="Normal 3" xfId="2"/>
  </cellStyles>
  <dxfs count="84">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110290</xdr:colOff>
      <xdr:row>28</xdr:row>
      <xdr:rowOff>30079</xdr:rowOff>
    </xdr:from>
    <xdr:to>
      <xdr:col>25</xdr:col>
      <xdr:colOff>10027</xdr:colOff>
      <xdr:row>41</xdr:row>
      <xdr:rowOff>130342</xdr:rowOff>
    </xdr:to>
    <xdr:sp macro="" textlink="" fLocksText="0">
      <xdr:nvSpPr>
        <xdr:cNvPr id="2" name="TextBox 1"/>
        <xdr:cNvSpPr txBox="1"/>
      </xdr:nvSpPr>
      <xdr:spPr>
        <a:xfrm>
          <a:off x="3068053" y="4692316"/>
          <a:ext cx="2576763" cy="231607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120316</xdr:colOff>
      <xdr:row>42</xdr:row>
      <xdr:rowOff>0</xdr:rowOff>
    </xdr:from>
    <xdr:to>
      <xdr:col>25</xdr:col>
      <xdr:colOff>0</xdr:colOff>
      <xdr:row>43</xdr:row>
      <xdr:rowOff>150395</xdr:rowOff>
    </xdr:to>
    <xdr:sp macro="" textlink="">
      <xdr:nvSpPr>
        <xdr:cNvPr id="7" name="TextBox 6"/>
        <xdr:cNvSpPr txBox="1"/>
      </xdr:nvSpPr>
      <xdr:spPr>
        <a:xfrm>
          <a:off x="3078079" y="7048500"/>
          <a:ext cx="2556710" cy="32084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twoCellAnchor>
    <xdr:from>
      <xdr:col>26</xdr:col>
      <xdr:colOff>100263</xdr:colOff>
      <xdr:row>23</xdr:row>
      <xdr:rowOff>40105</xdr:rowOff>
    </xdr:from>
    <xdr:to>
      <xdr:col>35</xdr:col>
      <xdr:colOff>20053</xdr:colOff>
      <xdr:row>29</xdr:row>
      <xdr:rowOff>50132</xdr:rowOff>
    </xdr:to>
    <xdr:sp macro="" textlink="">
      <xdr:nvSpPr>
        <xdr:cNvPr id="6" name="TextBox 5"/>
        <xdr:cNvSpPr txBox="1"/>
      </xdr:nvSpPr>
      <xdr:spPr>
        <a:xfrm>
          <a:off x="5835316" y="3719763"/>
          <a:ext cx="3007895" cy="11630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Choose 13 hours from the following: </a:t>
          </a:r>
        </a:p>
        <a:p>
          <a:r>
            <a:rPr lang="en-US" sz="1100" baseline="0">
              <a:solidFill>
                <a:schemeClr val="dk1"/>
              </a:solidFill>
              <a:effectLst/>
              <a:latin typeface="+mn-lt"/>
              <a:ea typeface="+mn-ea"/>
              <a:cs typeface="+mn-cs"/>
            </a:rPr>
            <a:t>ANSI 1111, ANSI 3903(or any "I");</a:t>
          </a:r>
        </a:p>
        <a:p>
          <a:r>
            <a:rPr lang="en-US" sz="1100" baseline="0">
              <a:solidFill>
                <a:schemeClr val="dk1"/>
              </a:solidFill>
              <a:effectLst/>
              <a:latin typeface="+mn-lt"/>
              <a:ea typeface="+mn-ea"/>
              <a:cs typeface="+mn-cs"/>
            </a:rPr>
            <a:t>FDSC 3310, 3603, 4113, 4153, 4253, 4373;</a:t>
          </a:r>
        </a:p>
        <a:p>
          <a:r>
            <a:rPr lang="en-US" sz="1100"/>
            <a:t>ACCT, AGEC, ANSI, AGCM, CHEM, FDSC, HRAD, HORT, PLNT, MICR, MGMT, MKTG, MATH, </a:t>
          </a:r>
          <a:r>
            <a:rPr lang="en-US" sz="1100" baseline="0"/>
            <a:t>NSCI, STAT, Foreign Language.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552450</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524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zoomScale="95" zoomScaleNormal="95" workbookViewId="0">
      <selection activeCell="AM19" sqref="AM19"/>
    </sheetView>
  </sheetViews>
  <sheetFormatPr defaultColWidth="9.109375" defaultRowHeight="13.2" x14ac:dyDescent="0.25"/>
  <cols>
    <col min="1" max="1" width="7.6640625" style="35" customWidth="1"/>
    <col min="2" max="2" width="6.6640625" style="35" customWidth="1"/>
    <col min="3" max="4" width="3.6640625" style="35" customWidth="1"/>
    <col min="5" max="5" width="3.5546875" style="40" hidden="1" customWidth="1"/>
    <col min="6" max="6" width="5.6640625" style="40" hidden="1" customWidth="1"/>
    <col min="7" max="7" width="6.5546875" style="40" hidden="1" customWidth="1"/>
    <col min="8" max="8" width="1.88671875" style="40" customWidth="1"/>
    <col min="9" max="9" width="6.6640625" style="35" customWidth="1"/>
    <col min="10" max="10" width="6.44140625" style="35" customWidth="1"/>
    <col min="11" max="11" width="3.6640625" style="35" customWidth="1"/>
    <col min="12" max="12" width="4.6640625" style="35" customWidth="1"/>
    <col min="13" max="13" width="3.33203125" style="35" hidden="1" customWidth="1"/>
    <col min="14" max="14" width="2.44140625" style="35" hidden="1" customWidth="1"/>
    <col min="15" max="15" width="3.33203125" style="40" hidden="1" customWidth="1"/>
    <col min="16" max="16" width="2" style="35" customWidth="1"/>
    <col min="17" max="17" width="6.109375" style="35" customWidth="1"/>
    <col min="18" max="18" width="5.6640625" style="35" customWidth="1"/>
    <col min="19" max="19" width="6.6640625" style="35" customWidth="1"/>
    <col min="20" max="20" width="4.44140625" style="35" hidden="1" customWidth="1"/>
    <col min="21" max="21" width="5" style="35" hidden="1" customWidth="1"/>
    <col min="22" max="22" width="4.5546875" style="35" hidden="1" customWidth="1"/>
    <col min="23" max="23" width="2" style="35" customWidth="1"/>
    <col min="24" max="24" width="6.6640625" style="35" customWidth="1"/>
    <col min="25" max="25" width="10.88671875" style="35" customWidth="1"/>
    <col min="26" max="26" width="1.44140625" style="35" customWidth="1"/>
    <col min="27" max="27" width="7" style="35" customWidth="1"/>
    <col min="28" max="28" width="8" style="35" customWidth="1"/>
    <col min="29" max="29" width="7.44140625" style="35" customWidth="1"/>
    <col min="30" max="30" width="4.5546875" style="35" hidden="1" customWidth="1"/>
    <col min="31" max="31" width="5.109375" style="35" hidden="1" customWidth="1"/>
    <col min="32" max="32" width="5.44140625" style="35" hidden="1" customWidth="1"/>
    <col min="33" max="33" width="2" style="53" customWidth="1"/>
    <col min="34" max="34" width="8.6640625" style="35" customWidth="1"/>
    <col min="35" max="35" width="13.33203125" style="35" customWidth="1"/>
    <col min="36" max="16384" width="9.109375" style="35"/>
  </cols>
  <sheetData>
    <row r="1" spans="1:37" s="30" customFormat="1" ht="23.25" customHeight="1" x14ac:dyDescent="0.4">
      <c r="A1" s="97" t="s">
        <v>18</v>
      </c>
      <c r="B1" s="193" t="s">
        <v>57</v>
      </c>
      <c r="C1" s="193"/>
      <c r="D1" s="193"/>
      <c r="E1" s="193"/>
      <c r="F1" s="193"/>
      <c r="G1" s="193"/>
      <c r="H1" s="193"/>
      <c r="I1" s="193"/>
      <c r="J1" s="193"/>
      <c r="K1" s="193"/>
      <c r="L1" s="193"/>
      <c r="M1" s="193"/>
      <c r="N1" s="193"/>
      <c r="O1" s="193"/>
      <c r="P1" s="193"/>
      <c r="Q1" s="193"/>
      <c r="R1" s="98" t="s">
        <v>6</v>
      </c>
      <c r="S1" s="194" t="s">
        <v>58</v>
      </c>
      <c r="T1" s="194"/>
      <c r="U1" s="194"/>
      <c r="V1" s="194"/>
      <c r="W1" s="194"/>
      <c r="X1" s="194"/>
      <c r="Y1" s="194"/>
      <c r="Z1" s="197" t="s">
        <v>56</v>
      </c>
      <c r="AA1" s="197"/>
      <c r="AB1" s="197"/>
      <c r="AC1" s="98" t="s">
        <v>19</v>
      </c>
      <c r="AD1" s="98"/>
      <c r="AE1" s="98"/>
      <c r="AF1" s="98"/>
      <c r="AG1" s="195" t="s">
        <v>59</v>
      </c>
      <c r="AH1" s="195"/>
      <c r="AI1" s="195"/>
      <c r="AJ1" s="144"/>
      <c r="AK1" s="146"/>
    </row>
    <row r="2" spans="1:37" ht="22.8" hidden="1" x14ac:dyDescent="0.4">
      <c r="A2" s="99"/>
      <c r="B2" s="31"/>
      <c r="C2" s="32"/>
      <c r="D2" s="87"/>
      <c r="E2" s="87"/>
      <c r="F2" s="87"/>
      <c r="G2" s="87"/>
      <c r="H2" s="87"/>
      <c r="I2" s="87"/>
      <c r="J2" s="87"/>
      <c r="K2" s="87"/>
      <c r="L2" s="87"/>
      <c r="M2" s="87"/>
      <c r="N2" s="87"/>
      <c r="O2" s="87"/>
      <c r="P2" s="87"/>
      <c r="Q2" s="87"/>
      <c r="R2" s="87"/>
      <c r="S2" s="31"/>
      <c r="T2" s="33"/>
      <c r="U2" s="33"/>
      <c r="V2" s="33"/>
      <c r="W2" s="34"/>
      <c r="X2" s="34"/>
      <c r="Y2" s="34"/>
      <c r="Z2" s="29"/>
      <c r="AA2" s="29"/>
      <c r="AB2" s="29"/>
      <c r="AC2" s="31"/>
      <c r="AD2" s="31"/>
      <c r="AE2" s="31"/>
      <c r="AF2" s="31"/>
      <c r="AG2" s="74"/>
      <c r="AH2" s="74"/>
      <c r="AI2" s="74"/>
      <c r="AJ2" s="53"/>
      <c r="AK2" s="53"/>
    </row>
    <row r="3" spans="1:37" ht="17.399999999999999" x14ac:dyDescent="0.3">
      <c r="A3" s="100" t="s">
        <v>72</v>
      </c>
      <c r="B3" s="90"/>
      <c r="C3" s="90"/>
      <c r="D3" s="37"/>
      <c r="E3" s="37"/>
      <c r="F3" s="37"/>
      <c r="G3" s="38"/>
      <c r="H3" s="79"/>
      <c r="I3" s="90"/>
      <c r="J3" s="90"/>
      <c r="K3" s="90"/>
      <c r="L3" s="90"/>
      <c r="M3" s="90"/>
      <c r="N3" s="90"/>
      <c r="O3" s="90"/>
      <c r="P3" s="90"/>
      <c r="Q3" s="65" t="s">
        <v>68</v>
      </c>
      <c r="R3" s="90"/>
      <c r="S3" s="31"/>
      <c r="T3" s="33"/>
      <c r="U3" s="33"/>
      <c r="V3" s="33"/>
      <c r="W3" s="85"/>
      <c r="X3" s="85"/>
      <c r="Y3" s="85"/>
      <c r="Z3" s="29"/>
      <c r="AA3" s="65" t="s">
        <v>71</v>
      </c>
      <c r="AB3" s="29"/>
      <c r="AC3" s="29"/>
      <c r="AD3" s="29"/>
      <c r="AE3" s="29"/>
      <c r="AF3" s="29"/>
      <c r="AG3" s="29"/>
      <c r="AH3" s="29"/>
      <c r="AI3" s="101" t="s">
        <v>76</v>
      </c>
      <c r="AJ3" s="53"/>
      <c r="AK3" s="53"/>
    </row>
    <row r="4" spans="1:37" ht="9" customHeight="1" x14ac:dyDescent="0.25">
      <c r="A4" s="1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53"/>
      <c r="AK4" s="53"/>
    </row>
    <row r="5" spans="1:37" x14ac:dyDescent="0.25">
      <c r="A5" s="103" t="s">
        <v>20</v>
      </c>
      <c r="B5" s="41"/>
      <c r="C5" s="41" t="s">
        <v>21</v>
      </c>
      <c r="D5" s="41"/>
      <c r="E5" s="104" t="s">
        <v>22</v>
      </c>
      <c r="F5" s="104" t="s">
        <v>23</v>
      </c>
      <c r="G5" s="104" t="s">
        <v>24</v>
      </c>
      <c r="H5" s="104"/>
      <c r="I5" s="37"/>
      <c r="J5" s="41" t="s">
        <v>25</v>
      </c>
      <c r="K5" s="41"/>
      <c r="L5" s="41"/>
      <c r="M5" s="37"/>
      <c r="N5" s="37"/>
      <c r="O5" s="37"/>
      <c r="P5" s="37"/>
      <c r="Q5" s="41" t="s">
        <v>20</v>
      </c>
      <c r="R5" s="41"/>
      <c r="S5" s="41" t="s">
        <v>21</v>
      </c>
      <c r="T5" s="104" t="s">
        <v>22</v>
      </c>
      <c r="U5" s="104" t="s">
        <v>23</v>
      </c>
      <c r="V5" s="104" t="s">
        <v>24</v>
      </c>
      <c r="W5" s="37"/>
      <c r="X5" s="41" t="s">
        <v>25</v>
      </c>
      <c r="Y5" s="37"/>
      <c r="Z5" s="37"/>
      <c r="AA5" s="41" t="s">
        <v>20</v>
      </c>
      <c r="AB5" s="41"/>
      <c r="AC5" s="41" t="s">
        <v>21</v>
      </c>
      <c r="AD5" s="104" t="s">
        <v>22</v>
      </c>
      <c r="AE5" s="104" t="s">
        <v>23</v>
      </c>
      <c r="AF5" s="104" t="s">
        <v>24</v>
      </c>
      <c r="AG5" s="37"/>
      <c r="AH5" s="41" t="s">
        <v>25</v>
      </c>
      <c r="AI5" s="37"/>
      <c r="AJ5" s="53"/>
      <c r="AK5" s="53"/>
    </row>
    <row r="6" spans="1:37" ht="9" customHeight="1" x14ac:dyDescent="0.25">
      <c r="A6" s="102"/>
      <c r="B6" s="37"/>
      <c r="C6" s="37"/>
      <c r="D6" s="37"/>
      <c r="E6" s="37"/>
      <c r="F6" s="37"/>
      <c r="G6" s="37"/>
      <c r="H6" s="37"/>
      <c r="I6" s="37"/>
      <c r="J6" s="80"/>
      <c r="K6" s="80"/>
      <c r="L6" s="80"/>
      <c r="M6" s="80"/>
      <c r="N6" s="80"/>
      <c r="O6" s="80"/>
      <c r="P6" s="37"/>
      <c r="Q6" s="37"/>
      <c r="R6" s="37"/>
      <c r="S6" s="37"/>
      <c r="T6" s="37"/>
      <c r="U6" s="37"/>
      <c r="V6" s="37"/>
      <c r="W6" s="37"/>
      <c r="X6" s="37"/>
      <c r="Y6" s="37"/>
      <c r="Z6" s="37"/>
      <c r="AA6" s="37"/>
      <c r="AB6" s="37"/>
      <c r="AC6" s="37"/>
      <c r="AD6" s="37"/>
      <c r="AE6" s="37"/>
      <c r="AF6" s="37"/>
      <c r="AG6" s="37"/>
      <c r="AH6" s="37"/>
      <c r="AI6" s="37"/>
      <c r="AJ6" s="53"/>
      <c r="AK6" s="53"/>
    </row>
    <row r="7" spans="1:37" x14ac:dyDescent="0.25">
      <c r="A7" s="105" t="s">
        <v>26</v>
      </c>
      <c r="B7" s="96">
        <v>1113</v>
      </c>
      <c r="C7" s="170"/>
      <c r="D7" s="170"/>
      <c r="E7" s="43">
        <f t="shared" ref="E7:E24" si="0">IF(H7&lt;&gt;"",H7,3)*IF(C7="A",4,IF(C7="B",3,IF(C7="C",2,IF(C7="D",1,IF(AND(C7&gt;=0,C7&lt;=4,ISNUMBER(C7)),C7,0)))))</f>
        <v>0</v>
      </c>
      <c r="F7" s="43" t="str">
        <f t="shared" ref="F7:F24" si="1">IF(OR(C7="A",C7="B",C7="C",C7="D",C7="F",AND(C7&gt;=0,C7&lt;=4,ISNUMBER(C7))),IF(H7&lt;&gt;"",H7,3),"")</f>
        <v/>
      </c>
      <c r="G7" s="43" t="str">
        <f t="shared" ref="G7:G24" si="2">IF(OR(C7="A",C7="B",C7="C",C7="D",C7="P",AND(C7&gt;=0,C7&lt;=4,ISNUMBER(C7))),IF(H7&lt;&gt;"",H7,3),"")</f>
        <v/>
      </c>
      <c r="H7" s="44"/>
      <c r="I7" s="179"/>
      <c r="J7" s="179"/>
      <c r="K7" s="179"/>
      <c r="L7" s="179"/>
      <c r="M7" s="142"/>
      <c r="N7" s="80"/>
      <c r="O7" s="80"/>
      <c r="P7" s="37"/>
      <c r="Q7" s="70" t="s">
        <v>27</v>
      </c>
      <c r="R7" s="42">
        <v>1011</v>
      </c>
      <c r="S7" s="136"/>
      <c r="T7" s="43">
        <f>IF(W7&lt;&gt;"",W7,3)*IF(S7="A",4,IF(S7="B",3,IF(S7="C",2,IF(S7="D",1,IF(AND(S7&gt;=0,S7&lt;=4,ISNUMBER(S7)),S7,0)))))</f>
        <v>0</v>
      </c>
      <c r="U7" s="43" t="str">
        <f>IF(OR(S7="A",S7="B",S7="C",S7="D",S7="F",AND(S7&gt;=0,S7&lt;=4,ISNUMBER(S7))),IF(W7&lt;&gt;"",W7,3),"")</f>
        <v/>
      </c>
      <c r="V7" s="43" t="str">
        <f>IF(OR(S7="A",S7="B",S7="C",S7="D",S7="P",AND(S7&gt;=0,S7&lt;=4,ISNUMBER(S7))),IF(W7&lt;&gt;"",W7,3),"")</f>
        <v/>
      </c>
      <c r="W7" s="44">
        <v>1</v>
      </c>
      <c r="X7" s="196"/>
      <c r="Y7" s="196"/>
      <c r="Z7" s="37"/>
      <c r="AA7" s="65" t="s">
        <v>69</v>
      </c>
      <c r="AB7" s="46"/>
      <c r="AC7" s="46"/>
      <c r="AD7" s="37"/>
      <c r="AE7" s="37"/>
      <c r="AF7" s="37"/>
      <c r="AG7" s="38"/>
      <c r="AH7" s="79"/>
      <c r="AI7" s="79"/>
      <c r="AJ7" s="53"/>
      <c r="AK7" s="53"/>
    </row>
    <row r="8" spans="1:37" x14ac:dyDescent="0.25">
      <c r="A8" s="106" t="s">
        <v>26</v>
      </c>
      <c r="B8" s="96">
        <v>1213</v>
      </c>
      <c r="C8" s="186"/>
      <c r="D8" s="186"/>
      <c r="E8" s="43">
        <f t="shared" ref="E8" si="3">IF(H8&lt;&gt;"",H8,3)*IF(C8="A",4,IF(C8="B",3,IF(C8="C",2,IF(C8="D",1,IF(AND(C8&gt;=0,C8&lt;=4,ISNUMBER(C8)),C8,0)))))</f>
        <v>0</v>
      </c>
      <c r="F8" s="43" t="str">
        <f t="shared" ref="F8" si="4">IF(OR(C8="A",C8="B",C8="C",C8="D",C8="F",AND(C8&gt;=0,C8&lt;=4,ISNUMBER(C8))),IF(H8&lt;&gt;"",H8,3),"")</f>
        <v/>
      </c>
      <c r="G8" s="43" t="str">
        <f t="shared" ref="G8" si="5">IF(OR(C8="A",C8="B",C8="C",C8="D",C8="P",AND(C8&gt;=0,C8&lt;=4,ISNUMBER(C8))),IF(H8&lt;&gt;"",H8,3),"")</f>
        <v/>
      </c>
      <c r="H8" s="44"/>
      <c r="I8" s="198"/>
      <c r="J8" s="198"/>
      <c r="K8" s="198"/>
      <c r="L8" s="198"/>
      <c r="M8" s="142"/>
      <c r="N8" s="80"/>
      <c r="O8" s="80"/>
      <c r="P8" s="37"/>
      <c r="Q8" s="107" t="s">
        <v>32</v>
      </c>
      <c r="R8" s="47">
        <v>1124</v>
      </c>
      <c r="S8" s="136"/>
      <c r="T8" s="43">
        <f t="shared" ref="T8" si="6">IF(W8&lt;&gt;"",W8,3)*IF(S8="A",4,IF(S8="B",3,IF(S8="C",2,IF(S8="D",1,IF(AND(S8&gt;=0,S8&lt;=4,ISNUMBER(S8)),S8,0)))))</f>
        <v>0</v>
      </c>
      <c r="U8" s="43" t="str">
        <f t="shared" ref="U8" si="7">IF(OR(S8="A",S8="B",S8="C",S8="D",S8="F",AND(S8&gt;=0,S8&lt;=4,ISNUMBER(S8))),IF(W8&lt;&gt;"",W8,3),"")</f>
        <v/>
      </c>
      <c r="V8" s="43" t="str">
        <f t="shared" ref="V8" si="8">IF(OR(S8="A",S8="B",S8="C",S8="D",S8="P",AND(S8&gt;=0,S8&lt;=4,ISNUMBER(S8))),IF(W8&lt;&gt;"",W8,3),"")</f>
        <v/>
      </c>
      <c r="W8" s="44">
        <v>4</v>
      </c>
      <c r="X8" s="188"/>
      <c r="Y8" s="188"/>
      <c r="Z8" s="37"/>
      <c r="AA8" s="65"/>
      <c r="AB8" s="46"/>
      <c r="AC8" s="46"/>
      <c r="AD8" s="37"/>
      <c r="AE8" s="37"/>
      <c r="AF8" s="37"/>
      <c r="AG8" s="38"/>
      <c r="AH8" s="141"/>
      <c r="AI8" s="141"/>
      <c r="AJ8" s="53"/>
      <c r="AK8" s="53"/>
    </row>
    <row r="9" spans="1:37" x14ac:dyDescent="0.25">
      <c r="A9" s="105" t="s">
        <v>28</v>
      </c>
      <c r="B9" s="96">
        <v>1103</v>
      </c>
      <c r="C9" s="186"/>
      <c r="D9" s="186"/>
      <c r="E9" s="43">
        <f t="shared" si="0"/>
        <v>0</v>
      </c>
      <c r="F9" s="43" t="str">
        <f t="shared" si="1"/>
        <v/>
      </c>
      <c r="G9" s="43" t="str">
        <f t="shared" si="2"/>
        <v/>
      </c>
      <c r="H9" s="44"/>
      <c r="I9" s="192"/>
      <c r="J9" s="192"/>
      <c r="K9" s="192"/>
      <c r="L9" s="192"/>
      <c r="M9" s="142"/>
      <c r="N9" s="80"/>
      <c r="O9" s="80"/>
      <c r="P9" s="37"/>
      <c r="Q9" s="107" t="s">
        <v>66</v>
      </c>
      <c r="R9" s="47">
        <v>1113</v>
      </c>
      <c r="S9" s="136"/>
      <c r="T9" s="43">
        <f t="shared" ref="T9:T15" si="9">IF(W9&lt;&gt;"",W9,3)*IF(S9="A",4,IF(S9="B",3,IF(S9="C",2,IF(S9="D",1,IF(AND(S9&gt;=0,S9&lt;=4,ISNUMBER(S9)),S9,0)))))</f>
        <v>0</v>
      </c>
      <c r="U9" s="43" t="str">
        <f t="shared" ref="U9:U15" si="10">IF(OR(S9="A",S9="B",S9="C",S9="D",S9="F",AND(S9&gt;=0,S9&lt;=4,ISNUMBER(S9))),IF(W9&lt;&gt;"",W9,3),"")</f>
        <v/>
      </c>
      <c r="V9" s="43" t="str">
        <f t="shared" ref="V9:V16" si="11">IF(OR(S9="A",S9="B",S9="C",S9="D",S9="P",AND(S9&gt;=0,S9&lt;=4,ISNUMBER(S9))),IF(W9&lt;&gt;"",W9,3),"")</f>
        <v/>
      </c>
      <c r="W9" s="44"/>
      <c r="X9" s="188"/>
      <c r="Y9" s="188"/>
      <c r="Z9" s="37"/>
      <c r="AA9" s="66" t="s">
        <v>32</v>
      </c>
      <c r="AB9" s="115">
        <v>3543</v>
      </c>
      <c r="AC9" s="75"/>
      <c r="AD9" s="43">
        <f t="shared" ref="AD9:AD21" si="12">IF(AG9&lt;&gt;"",AG9,3)*IF(AC9="A",4,IF(AC9="B",3,IF(AC9="C",2,IF(AC9="D",1,IF(AND(AC9&gt;=0,AC9&lt;=4,ISNUMBER(AC9)),AC9,0)))))</f>
        <v>0</v>
      </c>
      <c r="AE9" s="43" t="str">
        <f t="shared" ref="AE9:AE21" si="13">IF(OR(AC9="A",AC9="B",AC9="C",AC9="D",AC9="F",AND(AC9&gt;=0,AC9&lt;=4,ISNUMBER(AC9))),IF(AG9&lt;&gt;"",AG9,3),"")</f>
        <v/>
      </c>
      <c r="AF9" s="43" t="str">
        <f t="shared" ref="AF9:AF21" si="14">IF(OR(AC9="A",AC9="B",AC9="C",AC9="D",AC9="P",AND(AC9&gt;=0,AC9&lt;=4,ISNUMBER(AC9))),IF(AG9&lt;&gt;"",AG9,3),"")</f>
        <v/>
      </c>
      <c r="AG9" s="48"/>
      <c r="AH9" s="191"/>
      <c r="AI9" s="191"/>
      <c r="AJ9" s="53"/>
      <c r="AK9" s="53"/>
    </row>
    <row r="10" spans="1:37" x14ac:dyDescent="0.25">
      <c r="A10" s="105" t="s">
        <v>29</v>
      </c>
      <c r="B10" s="47">
        <v>1113</v>
      </c>
      <c r="C10" s="186"/>
      <c r="D10" s="186"/>
      <c r="E10" s="43">
        <f t="shared" si="0"/>
        <v>0</v>
      </c>
      <c r="F10" s="43" t="str">
        <f t="shared" si="1"/>
        <v/>
      </c>
      <c r="G10" s="43" t="str">
        <f t="shared" si="2"/>
        <v/>
      </c>
      <c r="H10" s="44"/>
      <c r="I10" s="192"/>
      <c r="J10" s="192"/>
      <c r="K10" s="192"/>
      <c r="L10" s="192"/>
      <c r="M10" s="142"/>
      <c r="N10" s="80"/>
      <c r="O10" s="80"/>
      <c r="P10" s="37"/>
      <c r="Q10" s="107" t="s">
        <v>36</v>
      </c>
      <c r="R10" s="47">
        <v>1314</v>
      </c>
      <c r="S10" s="139"/>
      <c r="T10" s="43">
        <f t="shared" si="9"/>
        <v>0</v>
      </c>
      <c r="U10" s="43" t="str">
        <f t="shared" si="10"/>
        <v/>
      </c>
      <c r="V10" s="43" t="str">
        <f t="shared" si="11"/>
        <v/>
      </c>
      <c r="W10" s="44">
        <v>4</v>
      </c>
      <c r="X10" s="190"/>
      <c r="Y10" s="190"/>
      <c r="Z10" s="37"/>
      <c r="AA10" s="116" t="s">
        <v>32</v>
      </c>
      <c r="AB10" s="117">
        <v>4863</v>
      </c>
      <c r="AC10" s="78"/>
      <c r="AD10" s="43">
        <f t="shared" ref="AD10:AD12" si="15">IF(AG10&lt;&gt;"",AG10,3)*IF(AC10="A",4,IF(AC10="B",3,IF(AC10="C",2,IF(AC10="D",1,IF(AND(AC10&gt;=0,AC10&lt;=4,ISNUMBER(AC10)),AC10,0)))))</f>
        <v>0</v>
      </c>
      <c r="AE10" s="43" t="str">
        <f t="shared" ref="AE10:AE12" si="16">IF(OR(AC10="A",AC10="B",AC10="C",AC10="D",AC10="F",AND(AC10&gt;=0,AC10&lt;=4,ISNUMBER(AC10))),IF(AG10&lt;&gt;"",AG10,3),"")</f>
        <v/>
      </c>
      <c r="AF10" s="43" t="str">
        <f t="shared" ref="AF10:AF12" si="17">IF(OR(AC10="A",AC10="B",AC10="C",AC10="D",AC10="P",AND(AC10&gt;=0,AC10&lt;=4,ISNUMBER(AC10))),IF(AG10&lt;&gt;"",AG10,3),"")</f>
        <v/>
      </c>
      <c r="AG10" s="44"/>
      <c r="AH10" s="77"/>
      <c r="AI10" s="77"/>
      <c r="AJ10" s="53"/>
      <c r="AK10" s="53"/>
    </row>
    <row r="11" spans="1:37" x14ac:dyDescent="0.25">
      <c r="A11" s="105" t="s">
        <v>31</v>
      </c>
      <c r="B11" s="47">
        <v>1513</v>
      </c>
      <c r="C11" s="186"/>
      <c r="D11" s="186"/>
      <c r="E11" s="43">
        <f t="shared" si="0"/>
        <v>0</v>
      </c>
      <c r="F11" s="43" t="str">
        <f t="shared" si="1"/>
        <v/>
      </c>
      <c r="G11" s="43" t="str">
        <f t="shared" si="2"/>
        <v/>
      </c>
      <c r="H11" s="44"/>
      <c r="I11" s="179"/>
      <c r="J11" s="179"/>
      <c r="K11" s="179"/>
      <c r="L11" s="179"/>
      <c r="M11" s="80"/>
      <c r="N11" s="80"/>
      <c r="O11" s="80"/>
      <c r="P11" s="37"/>
      <c r="Q11" s="107" t="s">
        <v>36</v>
      </c>
      <c r="R11" s="47">
        <v>1515</v>
      </c>
      <c r="S11" s="139"/>
      <c r="T11" s="43">
        <f t="shared" si="9"/>
        <v>0</v>
      </c>
      <c r="U11" s="43" t="str">
        <f t="shared" si="10"/>
        <v/>
      </c>
      <c r="V11" s="43" t="str">
        <f t="shared" si="11"/>
        <v/>
      </c>
      <c r="W11" s="44">
        <v>5</v>
      </c>
      <c r="X11" s="190"/>
      <c r="Y11" s="190"/>
      <c r="Z11" s="37"/>
      <c r="AA11" s="116" t="s">
        <v>34</v>
      </c>
      <c r="AB11" s="117">
        <v>1133</v>
      </c>
      <c r="AC11" s="139"/>
      <c r="AD11" s="43">
        <f t="shared" ref="AD11" si="18">IF(AG11&lt;&gt;"",AG11,3)*IF(AC11="A",4,IF(AC11="B",3,IF(AC11="C",2,IF(AC11="D",1,IF(AND(AC11&gt;=0,AC11&lt;=4,ISNUMBER(AC11)),AC11,0)))))</f>
        <v>0</v>
      </c>
      <c r="AE11" s="43" t="str">
        <f t="shared" ref="AE11" si="19">IF(OR(AC11="A",AC11="B",AC11="C",AC11="D",AC11="F",AND(AC11&gt;=0,AC11&lt;=4,ISNUMBER(AC11))),IF(AG11&lt;&gt;"",AG11,3),"")</f>
        <v/>
      </c>
      <c r="AF11" s="43" t="str">
        <f t="shared" ref="AF11" si="20">IF(OR(AC11="A",AC11="B",AC11="C",AC11="D",AC11="P",AND(AC11&gt;=0,AC11&lt;=4,ISNUMBER(AC11))),IF(AG11&lt;&gt;"",AG11,3),"")</f>
        <v/>
      </c>
      <c r="AG11" s="44"/>
      <c r="AH11" s="138"/>
      <c r="AI11" s="140"/>
      <c r="AJ11" s="53"/>
      <c r="AK11" s="53"/>
    </row>
    <row r="12" spans="1:37" x14ac:dyDescent="0.25">
      <c r="A12" s="105" t="s">
        <v>31</v>
      </c>
      <c r="B12" s="72">
        <v>1613</v>
      </c>
      <c r="C12" s="186"/>
      <c r="D12" s="186"/>
      <c r="E12" s="43">
        <f t="shared" si="0"/>
        <v>0</v>
      </c>
      <c r="F12" s="43" t="str">
        <f t="shared" si="1"/>
        <v/>
      </c>
      <c r="G12" s="43" t="str">
        <f t="shared" si="2"/>
        <v/>
      </c>
      <c r="H12" s="44"/>
      <c r="I12" s="179"/>
      <c r="J12" s="179"/>
      <c r="K12" s="179"/>
      <c r="L12" s="179"/>
      <c r="M12" s="53"/>
      <c r="N12" s="53"/>
      <c r="O12" s="37"/>
      <c r="P12" s="37"/>
      <c r="Q12" s="107" t="s">
        <v>55</v>
      </c>
      <c r="R12" s="47">
        <v>2123</v>
      </c>
      <c r="S12" s="139"/>
      <c r="T12" s="43">
        <f t="shared" si="9"/>
        <v>0</v>
      </c>
      <c r="U12" s="43" t="str">
        <f t="shared" si="10"/>
        <v/>
      </c>
      <c r="V12" s="43" t="str">
        <f t="shared" si="11"/>
        <v/>
      </c>
      <c r="W12" s="44"/>
      <c r="X12" s="189"/>
      <c r="Y12" s="189"/>
      <c r="Z12" s="37"/>
      <c r="AA12" s="116" t="s">
        <v>34</v>
      </c>
      <c r="AB12" s="117">
        <v>2253</v>
      </c>
      <c r="AC12" s="139"/>
      <c r="AD12" s="43">
        <f t="shared" si="15"/>
        <v>0</v>
      </c>
      <c r="AE12" s="43" t="str">
        <f t="shared" si="16"/>
        <v/>
      </c>
      <c r="AF12" s="43" t="str">
        <f t="shared" si="17"/>
        <v/>
      </c>
      <c r="AG12" s="44"/>
      <c r="AH12" s="138"/>
      <c r="AI12" s="140"/>
      <c r="AJ12" s="53"/>
      <c r="AK12" s="53"/>
    </row>
    <row r="13" spans="1:37" x14ac:dyDescent="0.25">
      <c r="A13" s="105" t="s">
        <v>33</v>
      </c>
      <c r="B13" s="72"/>
      <c r="C13" s="186"/>
      <c r="D13" s="186"/>
      <c r="E13" s="43">
        <f t="shared" si="0"/>
        <v>0</v>
      </c>
      <c r="F13" s="43" t="str">
        <f t="shared" si="1"/>
        <v/>
      </c>
      <c r="G13" s="43" t="str">
        <f t="shared" si="2"/>
        <v/>
      </c>
      <c r="H13" s="44"/>
      <c r="I13" s="179"/>
      <c r="J13" s="179"/>
      <c r="K13" s="179"/>
      <c r="L13" s="179"/>
      <c r="M13" s="80"/>
      <c r="N13" s="80"/>
      <c r="O13" s="80"/>
      <c r="P13" s="37"/>
      <c r="Q13" s="107" t="s">
        <v>55</v>
      </c>
      <c r="R13" s="47">
        <v>2132</v>
      </c>
      <c r="S13" s="139"/>
      <c r="T13" s="43">
        <f t="shared" si="9"/>
        <v>0</v>
      </c>
      <c r="U13" s="43" t="str">
        <f t="shared" si="10"/>
        <v/>
      </c>
      <c r="V13" s="43" t="str">
        <f t="shared" si="11"/>
        <v/>
      </c>
      <c r="W13" s="44">
        <v>2</v>
      </c>
      <c r="X13" s="189"/>
      <c r="Y13" s="189"/>
      <c r="Z13" s="37"/>
      <c r="AA13" s="116" t="s">
        <v>34</v>
      </c>
      <c r="AB13" s="117">
        <v>3113</v>
      </c>
      <c r="AC13" s="78"/>
      <c r="AD13" s="43">
        <f t="shared" si="12"/>
        <v>0</v>
      </c>
      <c r="AE13" s="43" t="str">
        <f t="shared" si="13"/>
        <v/>
      </c>
      <c r="AF13" s="43" t="str">
        <f t="shared" si="14"/>
        <v/>
      </c>
      <c r="AG13" s="44"/>
      <c r="AH13" s="84"/>
      <c r="AI13" s="77"/>
      <c r="AJ13" s="53"/>
      <c r="AK13" s="53"/>
    </row>
    <row r="14" spans="1:37" x14ac:dyDescent="0.25">
      <c r="A14" s="105" t="s">
        <v>33</v>
      </c>
      <c r="B14" s="72"/>
      <c r="C14" s="186"/>
      <c r="D14" s="186"/>
      <c r="E14" s="43">
        <f t="shared" si="0"/>
        <v>0</v>
      </c>
      <c r="F14" s="43" t="str">
        <f t="shared" si="1"/>
        <v/>
      </c>
      <c r="G14" s="43" t="str">
        <f t="shared" si="2"/>
        <v/>
      </c>
      <c r="H14" s="44"/>
      <c r="I14" s="180"/>
      <c r="J14" s="179"/>
      <c r="K14" s="179"/>
      <c r="L14" s="179"/>
      <c r="M14" s="80"/>
      <c r="N14" s="80"/>
      <c r="O14" s="80"/>
      <c r="P14" s="37"/>
      <c r="Q14" s="107" t="s">
        <v>67</v>
      </c>
      <c r="R14" s="47">
        <v>3103</v>
      </c>
      <c r="S14" s="139"/>
      <c r="T14" s="43">
        <f t="shared" ref="T14" si="21">IF(W14&lt;&gt;"",W14,3)*IF(S14="A",4,IF(S14="B",3,IF(S14="C",2,IF(S14="D",1,IF(AND(S14&gt;=0,S14&lt;=4,ISNUMBER(S14)),S14,0)))))</f>
        <v>0</v>
      </c>
      <c r="U14" s="43" t="str">
        <f t="shared" ref="U14" si="22">IF(OR(S14="A",S14="B",S14="C",S14="D",S14="F",AND(S14&gt;=0,S14&lt;=4,ISNUMBER(S14))),IF(W14&lt;&gt;"",W14,3),"")</f>
        <v/>
      </c>
      <c r="V14" s="43" t="str">
        <f t="shared" ref="V14" si="23">IF(OR(S14="A",S14="B",S14="C",S14="D",S14="P",AND(S14&gt;=0,S14&lt;=4,ISNUMBER(S14))),IF(W14&lt;&gt;"",W14,3),"")</f>
        <v/>
      </c>
      <c r="W14" s="44"/>
      <c r="X14" s="140"/>
      <c r="Y14" s="140"/>
      <c r="Z14" s="109"/>
      <c r="AA14" s="116" t="s">
        <v>34</v>
      </c>
      <c r="AB14" s="117">
        <v>3123</v>
      </c>
      <c r="AC14" s="139"/>
      <c r="AD14" s="43">
        <f t="shared" ref="AD14" si="24">IF(AG14&lt;&gt;"",AG14,3)*IF(AC14="A",4,IF(AC14="B",3,IF(AC14="C",2,IF(AC14="D",1,IF(AND(AC14&gt;=0,AC14&lt;=4,ISNUMBER(AC14)),AC14,0)))))</f>
        <v>0</v>
      </c>
      <c r="AE14" s="43" t="str">
        <f t="shared" ref="AE14" si="25">IF(OR(AC14="A",AC14="B",AC14="C",AC14="D",AC14="F",AND(AC14&gt;=0,AC14&lt;=4,ISNUMBER(AC14))),IF(AG14&lt;&gt;"",AG14,3),"")</f>
        <v/>
      </c>
      <c r="AF14" s="43" t="str">
        <f t="shared" ref="AF14" si="26">IF(OR(AC14="A",AC14="B",AC14="C",AC14="D",AC14="P",AND(AC14&gt;=0,AC14&lt;=4,ISNUMBER(AC14))),IF(AG14&lt;&gt;"",AG14,3),"")</f>
        <v/>
      </c>
      <c r="AG14" s="44"/>
      <c r="AH14" s="140"/>
      <c r="AI14" s="140"/>
      <c r="AJ14" s="53"/>
      <c r="AK14" s="53"/>
    </row>
    <row r="15" spans="1:37" x14ac:dyDescent="0.25">
      <c r="A15" s="105" t="s">
        <v>64</v>
      </c>
      <c r="B15" s="72"/>
      <c r="C15" s="186"/>
      <c r="D15" s="186"/>
      <c r="E15" s="43">
        <f t="shared" si="0"/>
        <v>0</v>
      </c>
      <c r="F15" s="43" t="str">
        <f t="shared" si="1"/>
        <v/>
      </c>
      <c r="G15" s="43" t="str">
        <f t="shared" si="2"/>
        <v/>
      </c>
      <c r="H15" s="44"/>
      <c r="I15" s="180"/>
      <c r="J15" s="179"/>
      <c r="K15" s="179"/>
      <c r="L15" s="179"/>
      <c r="M15" s="80"/>
      <c r="N15" s="80"/>
      <c r="O15" s="80"/>
      <c r="P15" s="37"/>
      <c r="Q15" s="107" t="s">
        <v>67</v>
      </c>
      <c r="R15" s="47">
        <v>3203</v>
      </c>
      <c r="S15" s="139"/>
      <c r="T15" s="43">
        <f t="shared" si="9"/>
        <v>0</v>
      </c>
      <c r="U15" s="43" t="str">
        <f t="shared" si="10"/>
        <v/>
      </c>
      <c r="V15" s="43" t="str">
        <f t="shared" si="11"/>
        <v/>
      </c>
      <c r="W15" s="44"/>
      <c r="X15" s="140"/>
      <c r="Y15" s="140"/>
      <c r="Z15" s="37"/>
      <c r="AA15" s="116" t="s">
        <v>34</v>
      </c>
      <c r="AB15" s="117">
        <v>3154</v>
      </c>
      <c r="AC15" s="78"/>
      <c r="AD15" s="43">
        <f t="shared" si="12"/>
        <v>0</v>
      </c>
      <c r="AE15" s="43" t="str">
        <f t="shared" si="13"/>
        <v/>
      </c>
      <c r="AF15" s="43" t="str">
        <f t="shared" si="14"/>
        <v/>
      </c>
      <c r="AG15" s="44">
        <v>4</v>
      </c>
      <c r="AH15" s="77"/>
      <c r="AI15" s="77"/>
      <c r="AJ15" s="53"/>
      <c r="AK15" s="53"/>
    </row>
    <row r="16" spans="1:37" x14ac:dyDescent="0.25">
      <c r="A16" s="105" t="s">
        <v>35</v>
      </c>
      <c r="B16" s="47">
        <v>1114</v>
      </c>
      <c r="C16" s="186"/>
      <c r="D16" s="186"/>
      <c r="E16" s="43">
        <f t="shared" si="0"/>
        <v>0</v>
      </c>
      <c r="F16" s="43" t="str">
        <f t="shared" si="1"/>
        <v/>
      </c>
      <c r="G16" s="43" t="str">
        <f t="shared" si="2"/>
        <v/>
      </c>
      <c r="H16" s="44">
        <v>4</v>
      </c>
      <c r="I16" s="180"/>
      <c r="J16" s="179"/>
      <c r="K16" s="179"/>
      <c r="L16" s="179"/>
      <c r="M16" s="80"/>
      <c r="N16" s="80"/>
      <c r="O16" s="80"/>
      <c r="P16" s="109"/>
      <c r="Q16" s="37"/>
      <c r="R16" s="37"/>
      <c r="S16" s="70"/>
      <c r="T16" s="37"/>
      <c r="U16" s="37"/>
      <c r="V16" s="37" t="str">
        <f t="shared" si="11"/>
        <v/>
      </c>
      <c r="W16" s="49"/>
      <c r="X16" s="183"/>
      <c r="Y16" s="183"/>
      <c r="Z16" s="37"/>
      <c r="AA16" s="116" t="s">
        <v>34</v>
      </c>
      <c r="AB16" s="117">
        <v>3232</v>
      </c>
      <c r="AC16" s="78"/>
      <c r="AD16" s="43">
        <f t="shared" si="12"/>
        <v>0</v>
      </c>
      <c r="AE16" s="43" t="str">
        <f t="shared" si="13"/>
        <v/>
      </c>
      <c r="AF16" s="43" t="str">
        <f t="shared" si="14"/>
        <v/>
      </c>
      <c r="AG16" s="44">
        <v>2</v>
      </c>
      <c r="AH16" s="77"/>
      <c r="AI16" s="77"/>
      <c r="AJ16" s="53"/>
      <c r="AK16" s="53"/>
    </row>
    <row r="17" spans="1:37" x14ac:dyDescent="0.25">
      <c r="A17" s="105" t="s">
        <v>30</v>
      </c>
      <c r="B17" s="47">
        <v>1113</v>
      </c>
      <c r="C17" s="186"/>
      <c r="D17" s="186"/>
      <c r="E17" s="43">
        <f t="shared" si="0"/>
        <v>0</v>
      </c>
      <c r="F17" s="43" t="str">
        <f t="shared" si="1"/>
        <v/>
      </c>
      <c r="G17" s="43" t="str">
        <f t="shared" si="2"/>
        <v/>
      </c>
      <c r="H17" s="48"/>
      <c r="I17" s="179"/>
      <c r="J17" s="179"/>
      <c r="K17" s="179"/>
      <c r="L17" s="179"/>
      <c r="M17" s="80"/>
      <c r="N17" s="80"/>
      <c r="O17" s="80"/>
      <c r="P17" s="37"/>
      <c r="Q17" s="80"/>
      <c r="R17" s="80"/>
      <c r="S17" s="80"/>
      <c r="T17" s="80"/>
      <c r="U17" s="80"/>
      <c r="V17" s="80"/>
      <c r="W17" s="80"/>
      <c r="X17" s="80"/>
      <c r="Y17" s="80"/>
      <c r="Z17" s="37"/>
      <c r="AA17" s="66" t="s">
        <v>34</v>
      </c>
      <c r="AB17" s="115">
        <v>3333</v>
      </c>
      <c r="AC17" s="78"/>
      <c r="AD17" s="43">
        <f t="shared" ref="AD17:AD18" si="27">IF(AG17&lt;&gt;"",AG17,3)*IF(AC17="A",4,IF(AC17="B",3,IF(AC17="C",2,IF(AC17="D",1,IF(AND(AC17&gt;=0,AC17&lt;=4,ISNUMBER(AC17)),AC17,0)))))</f>
        <v>0</v>
      </c>
      <c r="AE17" s="43" t="str">
        <f t="shared" ref="AE17:AE18" si="28">IF(OR(AC17="A",AC17="B",AC17="C",AC17="D",AC17="F",AND(AC17&gt;=0,AC17&lt;=4,ISNUMBER(AC17))),IF(AG17&lt;&gt;"",AG17,3),"")</f>
        <v/>
      </c>
      <c r="AF17" s="43" t="str">
        <f t="shared" ref="AF17:AF18" si="29">IF(OR(AC17="A",AC17="B",AC17="C",AC17="D",AC17="P",AND(AC17&gt;=0,AC17&lt;=4,ISNUMBER(AC17))),IF(AG17&lt;&gt;"",AG17,3),"")</f>
        <v/>
      </c>
      <c r="AG17" s="44"/>
      <c r="AH17" s="83"/>
      <c r="AI17" s="77"/>
      <c r="AJ17" s="53"/>
      <c r="AK17" s="53"/>
    </row>
    <row r="18" spans="1:37" x14ac:dyDescent="0.25">
      <c r="A18" s="105" t="s">
        <v>65</v>
      </c>
      <c r="B18" s="143"/>
      <c r="C18" s="170"/>
      <c r="D18" s="171"/>
      <c r="E18" s="43">
        <f t="shared" si="0"/>
        <v>0</v>
      </c>
      <c r="F18" s="43" t="str">
        <f t="shared" si="1"/>
        <v/>
      </c>
      <c r="G18" s="43" t="str">
        <f t="shared" si="2"/>
        <v/>
      </c>
      <c r="H18" s="48"/>
      <c r="I18" s="172"/>
      <c r="J18" s="173"/>
      <c r="K18" s="173"/>
      <c r="L18" s="173"/>
      <c r="M18" s="80"/>
      <c r="N18" s="80"/>
      <c r="O18" s="80"/>
      <c r="P18" s="37"/>
      <c r="Q18" s="184"/>
      <c r="R18" s="185"/>
      <c r="S18" s="185"/>
      <c r="T18" s="185"/>
      <c r="U18" s="185"/>
      <c r="V18" s="185"/>
      <c r="W18" s="185"/>
      <c r="X18" s="29" t="s">
        <v>39</v>
      </c>
      <c r="Y18" s="80"/>
      <c r="Z18" s="37"/>
      <c r="AA18" s="116" t="s">
        <v>34</v>
      </c>
      <c r="AB18" s="117">
        <v>3373</v>
      </c>
      <c r="AC18" s="78"/>
      <c r="AD18" s="43">
        <f t="shared" si="27"/>
        <v>0</v>
      </c>
      <c r="AE18" s="43" t="str">
        <f t="shared" si="28"/>
        <v/>
      </c>
      <c r="AF18" s="43" t="str">
        <f t="shared" si="29"/>
        <v/>
      </c>
      <c r="AG18" s="44"/>
      <c r="AH18" s="77"/>
      <c r="AI18" s="77"/>
      <c r="AJ18" s="53"/>
      <c r="AK18" s="53"/>
    </row>
    <row r="19" spans="1:37" x14ac:dyDescent="0.25">
      <c r="A19" s="105" t="s">
        <v>65</v>
      </c>
      <c r="B19" s="143"/>
      <c r="C19" s="170"/>
      <c r="D19" s="171"/>
      <c r="E19" s="43">
        <f t="shared" si="0"/>
        <v>0</v>
      </c>
      <c r="F19" s="43" t="str">
        <f t="shared" si="1"/>
        <v/>
      </c>
      <c r="G19" s="43" t="str">
        <f t="shared" si="2"/>
        <v/>
      </c>
      <c r="H19" s="48"/>
      <c r="I19" s="172"/>
      <c r="J19" s="173"/>
      <c r="K19" s="173"/>
      <c r="L19" s="173"/>
      <c r="M19" s="80"/>
      <c r="N19" s="80"/>
      <c r="O19" s="80"/>
      <c r="P19" s="37"/>
      <c r="Q19" s="50" t="s">
        <v>40</v>
      </c>
      <c r="R19" s="80"/>
      <c r="S19" s="80"/>
      <c r="T19" s="80"/>
      <c r="U19" s="80"/>
      <c r="V19" s="86"/>
      <c r="W19" s="80"/>
      <c r="X19" s="80"/>
      <c r="Y19" s="151"/>
      <c r="Z19" s="37"/>
      <c r="AA19" s="116" t="s">
        <v>34</v>
      </c>
      <c r="AB19" s="117">
        <v>4333</v>
      </c>
      <c r="AC19" s="78"/>
      <c r="AD19" s="43">
        <f t="shared" ref="AD19" si="30">IF(AG19&lt;&gt;"",AG19,3)*IF(AC19="A",4,IF(AC19="B",3,IF(AC19="C",2,IF(AC19="D",1,IF(AND(AC19&gt;=0,AC19&lt;=4,ISNUMBER(AC19)),AC19,0)))))</f>
        <v>0</v>
      </c>
      <c r="AE19" s="43" t="str">
        <f t="shared" ref="AE19" si="31">IF(OR(AC19="A",AC19="B",AC19="C",AC19="D",AC19="F",AND(AC19&gt;=0,AC19&lt;=4,ISNUMBER(AC19))),IF(AG19&lt;&gt;"",AG19,3),"")</f>
        <v/>
      </c>
      <c r="AF19" s="43" t="str">
        <f t="shared" ref="AF19" si="32">IF(OR(AC19="A",AC19="B",AC19="C",AC19="D",AC19="P",AND(AC19&gt;=0,AC19&lt;=4,ISNUMBER(AC19))),IF(AG19&lt;&gt;"",AG19,3),"")</f>
        <v/>
      </c>
      <c r="AG19" s="44"/>
      <c r="AH19" s="77"/>
      <c r="AI19" s="77"/>
      <c r="AJ19" s="53"/>
      <c r="AK19" s="53"/>
    </row>
    <row r="20" spans="1:37" ht="13.8" thickBot="1" x14ac:dyDescent="0.3">
      <c r="A20" s="105" t="s">
        <v>37</v>
      </c>
      <c r="B20" s="72"/>
      <c r="C20" s="170"/>
      <c r="D20" s="171"/>
      <c r="E20" s="43">
        <f t="shared" si="0"/>
        <v>0</v>
      </c>
      <c r="F20" s="43" t="str">
        <f t="shared" si="1"/>
        <v/>
      </c>
      <c r="G20" s="43" t="str">
        <f t="shared" si="2"/>
        <v/>
      </c>
      <c r="H20" s="48"/>
      <c r="I20" s="180"/>
      <c r="J20" s="179"/>
      <c r="K20" s="179"/>
      <c r="L20" s="179"/>
      <c r="M20" s="80"/>
      <c r="N20" s="80"/>
      <c r="O20" s="80"/>
      <c r="P20" s="37"/>
      <c r="Q20" s="187">
        <f>SUM(G7:G24,V7:V15,AF7:AF21,AF31:AF42,G29:G44,O29:O44)</f>
        <v>0</v>
      </c>
      <c r="R20" s="187"/>
      <c r="S20" s="80" t="s">
        <v>41</v>
      </c>
      <c r="T20" s="80"/>
      <c r="U20" s="80"/>
      <c r="V20" s="80"/>
      <c r="W20" s="80"/>
      <c r="X20" s="80"/>
      <c r="Y20" s="80"/>
      <c r="Z20" s="37"/>
      <c r="AA20" s="116" t="s">
        <v>34</v>
      </c>
      <c r="AB20" s="117">
        <v>4763</v>
      </c>
      <c r="AC20" s="78"/>
      <c r="AD20" s="43">
        <f t="shared" si="12"/>
        <v>0</v>
      </c>
      <c r="AE20" s="43" t="str">
        <f t="shared" si="13"/>
        <v/>
      </c>
      <c r="AF20" s="43" t="str">
        <f t="shared" si="14"/>
        <v/>
      </c>
      <c r="AG20" s="44"/>
      <c r="AH20" s="84"/>
      <c r="AI20" s="77"/>
      <c r="AJ20" s="53"/>
      <c r="AK20" s="53"/>
    </row>
    <row r="21" spans="1:37" ht="14.4" thickTop="1" thickBot="1" x14ac:dyDescent="0.3">
      <c r="A21" s="105" t="s">
        <v>38</v>
      </c>
      <c r="B21" s="72"/>
      <c r="C21" s="170"/>
      <c r="D21" s="171"/>
      <c r="E21" s="43">
        <f t="shared" si="0"/>
        <v>0</v>
      </c>
      <c r="F21" s="43" t="str">
        <f t="shared" si="1"/>
        <v/>
      </c>
      <c r="G21" s="43" t="str">
        <f t="shared" si="2"/>
        <v/>
      </c>
      <c r="H21" s="48"/>
      <c r="I21" s="180"/>
      <c r="J21" s="179"/>
      <c r="K21" s="179"/>
      <c r="L21" s="179"/>
      <c r="M21" s="80"/>
      <c r="N21" s="80"/>
      <c r="O21" s="80"/>
      <c r="P21" s="37"/>
      <c r="Q21" s="169" t="str">
        <f>IF(SUM(F7:F24,U7:U15,AE9:AF21,AE31:AE42,F29:F44,N29:N44)=0,"N/A",ROUNDDOWN(SUM(E7:E24,T7:T15,AD9:AD21,AD31:AD42,E29:E44,M29:M44)/SUM(F7:F24,U7:U15,AE9:AE21,AE31:AE42,F29:F44,N29:N44),2))</f>
        <v>N/A</v>
      </c>
      <c r="R21" s="169"/>
      <c r="S21" s="80" t="s">
        <v>42</v>
      </c>
      <c r="T21" s="80"/>
      <c r="U21" s="80"/>
      <c r="V21" s="80"/>
      <c r="W21" s="80"/>
      <c r="X21" s="80"/>
      <c r="Y21" s="80"/>
      <c r="Z21" s="37"/>
      <c r="AA21" s="116" t="s">
        <v>34</v>
      </c>
      <c r="AB21" s="117">
        <v>4910</v>
      </c>
      <c r="AC21" s="78"/>
      <c r="AD21" s="43">
        <f t="shared" si="12"/>
        <v>0</v>
      </c>
      <c r="AE21" s="43" t="str">
        <f t="shared" si="13"/>
        <v/>
      </c>
      <c r="AF21" s="43" t="str">
        <f t="shared" si="14"/>
        <v/>
      </c>
      <c r="AG21" s="44">
        <v>3</v>
      </c>
      <c r="AH21" s="77"/>
      <c r="AI21" s="77"/>
      <c r="AJ21" s="53"/>
      <c r="AK21" s="53"/>
    </row>
    <row r="22" spans="1:37" ht="14.4" thickTop="1" thickBot="1" x14ac:dyDescent="0.3">
      <c r="A22" s="108"/>
      <c r="B22" s="72"/>
      <c r="C22" s="170"/>
      <c r="D22" s="171"/>
      <c r="E22" s="43">
        <f t="shared" si="0"/>
        <v>0</v>
      </c>
      <c r="F22" s="43" t="str">
        <f t="shared" si="1"/>
        <v/>
      </c>
      <c r="G22" s="43" t="str">
        <f t="shared" si="2"/>
        <v/>
      </c>
      <c r="H22" s="48"/>
      <c r="I22" s="179"/>
      <c r="J22" s="179"/>
      <c r="K22" s="179"/>
      <c r="L22" s="179"/>
      <c r="M22" s="80"/>
      <c r="N22" s="80"/>
      <c r="O22" s="80"/>
      <c r="P22" s="37"/>
      <c r="Q22" s="176">
        <f>SUMIF(B7:B24,"&gt;2999",F7:F24)+SUMIF(B29:B44,"&gt;2999",F29:F44)+SUMIF(J29:J44,"&gt;2999",N29:O44)+SUMIF(R7:R15,"&gt;2999",U7:U15)+SUMIF(AB9:AB21,"&gt;2999",AE9:AE21)+SUMIF(AB31:AB42,"&gt;2999",AE31:AE42)</f>
        <v>0</v>
      </c>
      <c r="R22" s="176"/>
      <c r="S22" s="80" t="s">
        <v>43</v>
      </c>
      <c r="T22" s="80"/>
      <c r="U22" s="80"/>
      <c r="V22" s="80"/>
      <c r="W22" s="80"/>
      <c r="X22" s="80"/>
      <c r="Y22" s="80"/>
      <c r="Z22" s="37"/>
      <c r="AA22" s="116"/>
      <c r="AB22" s="66"/>
      <c r="AC22" s="131"/>
      <c r="AD22" s="43"/>
      <c r="AE22" s="43"/>
      <c r="AF22" s="43"/>
      <c r="AG22" s="44"/>
      <c r="AH22" s="132"/>
      <c r="AI22" s="132"/>
      <c r="AJ22" s="53"/>
      <c r="AK22" s="53"/>
    </row>
    <row r="23" spans="1:37" ht="12.75" customHeight="1" thickBot="1" x14ac:dyDescent="0.3">
      <c r="A23" s="108"/>
      <c r="B23" s="72"/>
      <c r="C23" s="170"/>
      <c r="D23" s="171"/>
      <c r="E23" s="43">
        <f t="shared" si="0"/>
        <v>0</v>
      </c>
      <c r="F23" s="43" t="str">
        <f t="shared" si="1"/>
        <v/>
      </c>
      <c r="G23" s="43" t="str">
        <f t="shared" si="2"/>
        <v/>
      </c>
      <c r="H23" s="48"/>
      <c r="I23" s="179"/>
      <c r="J23" s="179"/>
      <c r="K23" s="179"/>
      <c r="L23" s="179"/>
      <c r="M23" s="80"/>
      <c r="N23" s="80"/>
      <c r="O23" s="80"/>
      <c r="P23" s="37"/>
      <c r="Q23" s="177">
        <f>SUMIF(B7:B24,"&gt;2999",E7:E24)+SUMIF(B29:B44,"&gt;2999",E29:E44)+SUMIF(J29:J44,"&gt;2999",M29:O44)+SUMIF(R7:R15,"&gt;2999",T7:T15)+SUMIF(AB9:AB21,"&gt;2999",AD9:AF21)+SUMIF(AB31:AB36,"&gt;2999",AD31:AF36)+SUMIF(AB37:AB42,"&gt;2999",AD37:AF42)</f>
        <v>0</v>
      </c>
      <c r="R23" s="177"/>
      <c r="S23" s="29" t="s">
        <v>44</v>
      </c>
      <c r="T23" s="80"/>
      <c r="U23" s="80"/>
      <c r="V23" s="80"/>
      <c r="W23" s="80"/>
      <c r="X23" s="80"/>
      <c r="Y23" s="80"/>
      <c r="Z23" s="37"/>
      <c r="AA23" s="65" t="s">
        <v>70</v>
      </c>
      <c r="AB23" s="112"/>
      <c r="AC23" s="112"/>
      <c r="AD23" s="70"/>
      <c r="AE23" s="70"/>
      <c r="AF23" s="70"/>
      <c r="AG23" s="73"/>
      <c r="AH23" s="66"/>
      <c r="AI23" s="51"/>
      <c r="AJ23" s="53"/>
      <c r="AK23" s="53"/>
    </row>
    <row r="24" spans="1:37" ht="15" customHeight="1" thickBot="1" x14ac:dyDescent="0.3">
      <c r="A24" s="108"/>
      <c r="B24" s="72"/>
      <c r="C24" s="170"/>
      <c r="D24" s="171"/>
      <c r="E24" s="43">
        <f t="shared" si="0"/>
        <v>0</v>
      </c>
      <c r="F24" s="43" t="str">
        <f t="shared" si="1"/>
        <v/>
      </c>
      <c r="G24" s="43" t="str">
        <f t="shared" si="2"/>
        <v/>
      </c>
      <c r="H24" s="48"/>
      <c r="I24" s="179"/>
      <c r="J24" s="179"/>
      <c r="K24" s="179"/>
      <c r="L24" s="179"/>
      <c r="M24" s="80"/>
      <c r="N24" s="80"/>
      <c r="O24" s="80"/>
      <c r="P24" s="37"/>
      <c r="Q24" s="178" t="str">
        <f>IF(SUM(Q23)=0,"N/A",Q23/Q22)</f>
        <v>N/A</v>
      </c>
      <c r="R24" s="178"/>
      <c r="S24" s="80" t="s">
        <v>46</v>
      </c>
      <c r="T24" s="80"/>
      <c r="U24" s="80"/>
      <c r="V24" s="80"/>
      <c r="W24" s="80"/>
      <c r="X24" s="80"/>
      <c r="Y24" s="80"/>
      <c r="Z24" s="37"/>
      <c r="AA24" s="70"/>
      <c r="AB24" s="69"/>
      <c r="AC24" s="92"/>
      <c r="AD24" s="89">
        <f t="shared" ref="AD24:AD26" si="33">IF(AG24&lt;&gt;"",AG24,3)*IF(AC24="A",4,IF(AC24="B",3,IF(AC24="C",2,IF(AC24="D",1,IF(AND(AC24&gt;=0,AC24&lt;=4,ISNUMBER(AC24)),AC24,0)))))</f>
        <v>0</v>
      </c>
      <c r="AE24" s="89" t="str">
        <f t="shared" ref="AE24:AE26" si="34">IF(OR(AC24="A",AC24="B",AC24="C",AC24="D",AC24="F",AND(AC24&gt;=0,AC24&lt;=4,ISNUMBER(AC24))),IF(AG24&lt;&gt;"",AG24,3),"")</f>
        <v/>
      </c>
      <c r="AF24" s="89" t="str">
        <f t="shared" ref="AF24:AF26" si="35">IF(OR(AC24="A",AC24="B",AC24="C",AC24="D",AC24="P",AND(AC24&gt;=0,AC24&lt;=4,ISNUMBER(AC24))),IF(AG24&lt;&gt;"",AG24,3),"")</f>
        <v/>
      </c>
      <c r="AG24" s="93"/>
      <c r="AH24" s="69"/>
      <c r="AI24" s="69"/>
      <c r="AJ24" s="53"/>
      <c r="AK24" s="53"/>
    </row>
    <row r="25" spans="1:37" ht="14.4" thickTop="1" thickBot="1" x14ac:dyDescent="0.3">
      <c r="A25" s="174"/>
      <c r="B25" s="175"/>
      <c r="C25" s="175"/>
      <c r="D25" s="175"/>
      <c r="E25" s="175"/>
      <c r="F25" s="175"/>
      <c r="G25" s="175"/>
      <c r="H25" s="175"/>
      <c r="I25" s="175"/>
      <c r="J25" s="175"/>
      <c r="K25" s="175"/>
      <c r="L25" s="175"/>
      <c r="M25" s="80"/>
      <c r="N25" s="80"/>
      <c r="O25" s="80"/>
      <c r="P25" s="37"/>
      <c r="Q25" s="181"/>
      <c r="R25" s="182"/>
      <c r="S25" s="29" t="s">
        <v>49</v>
      </c>
      <c r="T25" s="80"/>
      <c r="U25" s="80"/>
      <c r="V25" s="80"/>
      <c r="W25" s="80"/>
      <c r="X25" s="80"/>
      <c r="Y25" s="80"/>
      <c r="Z25" s="46"/>
      <c r="AA25" s="70"/>
      <c r="AB25" s="66"/>
      <c r="AC25" s="92"/>
      <c r="AD25" s="89">
        <f t="shared" si="33"/>
        <v>0</v>
      </c>
      <c r="AE25" s="89" t="str">
        <f t="shared" si="34"/>
        <v/>
      </c>
      <c r="AF25" s="89" t="str">
        <f t="shared" si="35"/>
        <v/>
      </c>
      <c r="AG25" s="93"/>
      <c r="AH25" s="69"/>
      <c r="AI25" s="69"/>
      <c r="AJ25" s="53"/>
      <c r="AK25" s="53"/>
    </row>
    <row r="26" spans="1:37" ht="16.8" thickTop="1" thickBot="1" x14ac:dyDescent="0.35">
      <c r="A26" s="110" t="s">
        <v>60</v>
      </c>
      <c r="B26" s="80"/>
      <c r="C26" s="80"/>
      <c r="D26" s="80"/>
      <c r="E26" s="80"/>
      <c r="F26" s="80"/>
      <c r="G26" s="80"/>
      <c r="H26" s="80"/>
      <c r="I26" s="80"/>
      <c r="J26" s="80"/>
      <c r="K26" s="80"/>
      <c r="L26" s="80"/>
      <c r="M26" s="80"/>
      <c r="N26" s="80"/>
      <c r="O26" s="80"/>
      <c r="P26" s="37"/>
      <c r="Q26" s="168">
        <v>120</v>
      </c>
      <c r="R26" s="168"/>
      <c r="S26" s="80" t="s">
        <v>50</v>
      </c>
      <c r="T26" s="80"/>
      <c r="U26" s="80"/>
      <c r="V26" s="80"/>
      <c r="W26" s="80"/>
      <c r="X26" s="80"/>
      <c r="Y26" s="80"/>
      <c r="Z26" s="80"/>
      <c r="AA26" s="70"/>
      <c r="AB26" s="66"/>
      <c r="AC26" s="92"/>
      <c r="AD26" s="89">
        <f t="shared" si="33"/>
        <v>0</v>
      </c>
      <c r="AE26" s="89" t="str">
        <f t="shared" si="34"/>
        <v/>
      </c>
      <c r="AF26" s="89" t="str">
        <f t="shared" si="35"/>
        <v/>
      </c>
      <c r="AG26" s="93"/>
      <c r="AH26" s="69"/>
      <c r="AI26" s="69"/>
      <c r="AJ26" s="53"/>
      <c r="AK26" s="53"/>
    </row>
    <row r="27" spans="1:37" x14ac:dyDescent="0.25">
      <c r="A27" s="100" t="s">
        <v>45</v>
      </c>
      <c r="B27" s="52"/>
      <c r="C27" s="80"/>
      <c r="D27" s="80"/>
      <c r="E27" s="80"/>
      <c r="F27" s="80"/>
      <c r="G27" s="80"/>
      <c r="H27" s="80"/>
      <c r="I27" s="67" t="s">
        <v>61</v>
      </c>
      <c r="J27" s="67"/>
      <c r="K27" s="67"/>
      <c r="L27" s="67"/>
      <c r="M27" s="67"/>
      <c r="N27" s="67"/>
      <c r="O27" s="67"/>
      <c r="P27" s="67"/>
      <c r="Q27" s="80" t="s">
        <v>51</v>
      </c>
      <c r="R27" s="80"/>
      <c r="S27" s="80"/>
      <c r="T27" s="80"/>
      <c r="U27" s="80"/>
      <c r="V27" s="80"/>
      <c r="W27" s="80"/>
      <c r="X27" s="80"/>
      <c r="Y27" s="80"/>
      <c r="Z27" s="53"/>
      <c r="AA27" s="70"/>
      <c r="AB27" s="66"/>
      <c r="AC27" s="92"/>
      <c r="AD27" s="89"/>
      <c r="AE27" s="89"/>
      <c r="AF27" s="89"/>
      <c r="AG27" s="93"/>
      <c r="AH27" s="69"/>
      <c r="AI27" s="69"/>
      <c r="AJ27" s="89"/>
      <c r="AK27" s="53"/>
    </row>
    <row r="28" spans="1:37" ht="18" customHeight="1" thickBot="1" x14ac:dyDescent="0.3">
      <c r="A28" s="111" t="s">
        <v>20</v>
      </c>
      <c r="B28" s="80"/>
      <c r="C28" s="80" t="s">
        <v>47</v>
      </c>
      <c r="D28" s="31" t="s">
        <v>48</v>
      </c>
      <c r="E28" s="80"/>
      <c r="F28" s="80"/>
      <c r="G28" s="80"/>
      <c r="H28" s="80"/>
      <c r="I28" s="80" t="s">
        <v>20</v>
      </c>
      <c r="J28" s="80"/>
      <c r="K28" s="80" t="s">
        <v>47</v>
      </c>
      <c r="L28" s="54" t="s">
        <v>48</v>
      </c>
      <c r="M28" s="104" t="s">
        <v>22</v>
      </c>
      <c r="N28" s="104" t="s">
        <v>23</v>
      </c>
      <c r="O28" s="104" t="s">
        <v>24</v>
      </c>
      <c r="P28" s="37"/>
      <c r="Q28" s="80"/>
      <c r="R28" s="80"/>
      <c r="S28" s="80"/>
      <c r="T28" s="80"/>
      <c r="U28" s="80"/>
      <c r="V28" s="80"/>
      <c r="W28" s="80"/>
      <c r="X28" s="80"/>
      <c r="Y28" s="80"/>
      <c r="Z28" s="37"/>
      <c r="AA28" s="70"/>
      <c r="AB28" s="66"/>
      <c r="AC28" s="92"/>
      <c r="AD28" s="89"/>
      <c r="AE28" s="89"/>
      <c r="AF28" s="89"/>
      <c r="AG28" s="93"/>
      <c r="AH28" s="69"/>
      <c r="AI28" s="69"/>
      <c r="AJ28" s="89"/>
      <c r="AK28" s="53"/>
    </row>
    <row r="29" spans="1:37" ht="13.8" thickBot="1" x14ac:dyDescent="0.3">
      <c r="A29" s="82"/>
      <c r="B29" s="56"/>
      <c r="C29" s="71"/>
      <c r="D29" s="58"/>
      <c r="E29" s="59">
        <f t="shared" ref="E29:E44" si="36">D29*IF(OR(C29="A",C29="RA"),4,IF(OR(C29="B",C29="RB"),3,IF(OR(C29="C",C29="RC"),2,IF(OR(C29="D",C29="RD"),1,IF(AND(C29&gt;=0,C29&lt;=4,ISNUMBER(C29)),C29,0)))))</f>
        <v>0</v>
      </c>
      <c r="F29" s="60" t="str">
        <f t="shared" ref="F29:F44" si="37">IF(OR(C29="",D29=""),"",IF(OR(C29="A",C29="B",C29="C",C29="D",C29="F",C29="RA",C29="RB",C29="RC",C29="RD",C29="RF",AND(C29&gt;=0,C29&lt;=4,ISNUMBER(C29))),D29,""))</f>
        <v/>
      </c>
      <c r="G29" s="61" t="str">
        <f t="shared" ref="G29:G44" si="38">IF(OR(C29="",D29=""),"",IF(OR(C29="A",C29="B",C29="C",C29="D",C29="P",AND(C29&gt;=0,C29&lt;=4,ISNUMBER(C29))),D29,""))</f>
        <v/>
      </c>
      <c r="H29" s="62"/>
      <c r="I29" s="81"/>
      <c r="J29" s="56"/>
      <c r="K29" s="71"/>
      <c r="L29" s="58"/>
      <c r="M29" s="37">
        <f t="shared" ref="M29:M44" si="39">L29*IF(OR(K29="A",K29="RA"),4,IF(OR(K29="B",K29="RB"),3,IF(OR(K29="C",K29="RC"),2,IF(OR(K29="D",K29="RD"),1,IF(AND(K29&gt;=0,K29=4,ISNUMBER(K29)),K29,0)))))</f>
        <v>0</v>
      </c>
      <c r="N29" s="37" t="str">
        <f t="shared" ref="N29:N44" si="40">IF(OR(K29="",L29=""),"",IF(OR(K29="A",K29="B",K29="C",K29="D",K29="F",K29="RA",K29="RB",K29="RC",K29="RD",K29="RF",AND(K29&gt;=0,K29&lt;=4,ISNUMBER(K29))),L29,""))</f>
        <v/>
      </c>
      <c r="O29" s="37" t="str">
        <f t="shared" ref="O29:O44" si="41">IF(OR(K29="",L29=""),"",IF(OR(K29="A",K29="B",K29="C",K29="D",K29="P",AND(K29&gt;=0,K29&lt;=4,ISNUMBER(K29))),L29,""))</f>
        <v/>
      </c>
      <c r="P29" s="37"/>
      <c r="Q29" s="80"/>
      <c r="R29" s="80"/>
      <c r="S29" s="80"/>
      <c r="T29" s="80"/>
      <c r="U29" s="80"/>
      <c r="V29" s="80"/>
      <c r="W29" s="80"/>
      <c r="X29" s="80"/>
      <c r="Y29" s="80"/>
      <c r="Z29" s="37"/>
      <c r="AA29" s="70"/>
      <c r="AB29" s="66"/>
      <c r="AC29" s="92"/>
      <c r="AD29" s="89"/>
      <c r="AE29" s="89"/>
      <c r="AF29" s="89"/>
      <c r="AG29" s="93"/>
      <c r="AH29" s="69"/>
      <c r="AI29" s="69"/>
      <c r="AJ29" s="89"/>
      <c r="AK29" s="53"/>
    </row>
    <row r="30" spans="1:37" ht="13.8" thickBot="1" x14ac:dyDescent="0.3">
      <c r="A30" s="82"/>
      <c r="B30" s="56"/>
      <c r="C30" s="71"/>
      <c r="D30" s="58"/>
      <c r="E30" s="59">
        <f t="shared" si="36"/>
        <v>0</v>
      </c>
      <c r="F30" s="60" t="str">
        <f t="shared" si="37"/>
        <v/>
      </c>
      <c r="G30" s="61" t="str">
        <f t="shared" si="38"/>
        <v/>
      </c>
      <c r="H30" s="63"/>
      <c r="I30" s="81"/>
      <c r="J30" s="56"/>
      <c r="K30" s="71"/>
      <c r="L30" s="58"/>
      <c r="M30" s="37">
        <f t="shared" si="39"/>
        <v>0</v>
      </c>
      <c r="N30" s="37" t="str">
        <f t="shared" si="40"/>
        <v/>
      </c>
      <c r="O30" s="37" t="str">
        <f t="shared" si="41"/>
        <v/>
      </c>
      <c r="P30" s="37"/>
      <c r="Q30" s="80"/>
      <c r="R30" s="80"/>
      <c r="S30" s="80"/>
      <c r="T30" s="80"/>
      <c r="U30" s="80"/>
      <c r="V30" s="80"/>
      <c r="W30" s="80"/>
      <c r="X30" s="80"/>
      <c r="Y30" s="80"/>
      <c r="Z30" s="37"/>
      <c r="AA30" s="70"/>
      <c r="AB30" s="66"/>
      <c r="AC30" s="92"/>
      <c r="AD30" s="89"/>
      <c r="AE30" s="89"/>
      <c r="AF30" s="89"/>
      <c r="AG30" s="93"/>
      <c r="AH30" s="69"/>
      <c r="AI30" s="69"/>
      <c r="AJ30" s="145"/>
      <c r="AK30" s="53"/>
    </row>
    <row r="31" spans="1:37" ht="13.8" thickBot="1" x14ac:dyDescent="0.3">
      <c r="A31" s="82"/>
      <c r="B31" s="56"/>
      <c r="C31" s="71"/>
      <c r="D31" s="58"/>
      <c r="E31" s="59">
        <f t="shared" si="36"/>
        <v>0</v>
      </c>
      <c r="F31" s="60" t="str">
        <f t="shared" si="37"/>
        <v/>
      </c>
      <c r="G31" s="61" t="str">
        <f t="shared" si="38"/>
        <v/>
      </c>
      <c r="H31" s="63"/>
      <c r="I31" s="81"/>
      <c r="J31" s="56"/>
      <c r="K31" s="71"/>
      <c r="L31" s="58"/>
      <c r="M31" s="37">
        <f t="shared" si="39"/>
        <v>0</v>
      </c>
      <c r="N31" s="37" t="str">
        <f t="shared" si="40"/>
        <v/>
      </c>
      <c r="O31" s="37" t="str">
        <f t="shared" si="41"/>
        <v/>
      </c>
      <c r="P31" s="37"/>
      <c r="Q31" s="80"/>
      <c r="R31" s="80"/>
      <c r="S31" s="80"/>
      <c r="T31" s="80"/>
      <c r="U31" s="80"/>
      <c r="V31" s="80"/>
      <c r="W31" s="80"/>
      <c r="X31" s="80"/>
      <c r="Y31" s="80"/>
      <c r="Z31" s="37"/>
      <c r="AA31" s="147"/>
      <c r="AB31" s="148"/>
      <c r="AC31" s="136"/>
      <c r="AD31" s="43">
        <f t="shared" ref="AD31" si="42">IF(AG31&lt;&gt;"",AG31,3)*IF(AC31="A",4,IF(AC31="B",3,IF(AC31="C",2,IF(AC31="D",1,IF(AND(AC31&gt;=0,AC31&lt;=4,ISNUMBER(AC31)),AC31,0)))))</f>
        <v>0</v>
      </c>
      <c r="AE31" s="43" t="str">
        <f t="shared" ref="AE31" si="43">IF(OR(AC31="A",AC31="B",AC31="C",AC31="D",AC31="F",AND(AC31&gt;=0,AC31&lt;=4,ISNUMBER(AC31))),IF(AG31&lt;&gt;"",AG31,3),"")</f>
        <v/>
      </c>
      <c r="AF31" s="43" t="str">
        <f t="shared" ref="AF31" si="44">IF(OR(AC31="A",AC31="B",AC31="C",AC31="D",AC31="P",AND(AC31&gt;=0,AC31&lt;=4,ISNUMBER(AC31))),IF(AG31&lt;&gt;"",AG31,3),"")</f>
        <v/>
      </c>
      <c r="AG31" s="44"/>
      <c r="AH31" s="137"/>
      <c r="AI31" s="137"/>
      <c r="AJ31" s="89"/>
      <c r="AK31" s="53"/>
    </row>
    <row r="32" spans="1:37" ht="13.8" thickBot="1" x14ac:dyDescent="0.3">
      <c r="A32" s="82"/>
      <c r="B32" s="56"/>
      <c r="C32" s="71"/>
      <c r="D32" s="58"/>
      <c r="E32" s="59">
        <f t="shared" si="36"/>
        <v>0</v>
      </c>
      <c r="F32" s="60" t="str">
        <f t="shared" si="37"/>
        <v/>
      </c>
      <c r="G32" s="61" t="str">
        <f t="shared" si="38"/>
        <v/>
      </c>
      <c r="H32" s="63"/>
      <c r="I32" s="81"/>
      <c r="J32" s="56"/>
      <c r="K32" s="71"/>
      <c r="L32" s="58"/>
      <c r="M32" s="37">
        <f t="shared" si="39"/>
        <v>0</v>
      </c>
      <c r="N32" s="37" t="str">
        <f t="shared" si="40"/>
        <v/>
      </c>
      <c r="O32" s="37" t="str">
        <f t="shared" si="41"/>
        <v/>
      </c>
      <c r="P32" s="37"/>
      <c r="Q32" s="80"/>
      <c r="R32" s="80"/>
      <c r="S32" s="80"/>
      <c r="T32" s="80"/>
      <c r="U32" s="80"/>
      <c r="V32" s="80"/>
      <c r="W32" s="80"/>
      <c r="X32" s="80"/>
      <c r="Y32" s="80"/>
      <c r="Z32" s="37"/>
      <c r="AA32" s="149"/>
      <c r="AB32" s="150"/>
      <c r="AC32" s="139"/>
      <c r="AD32" s="43">
        <f t="shared" ref="AD32:AD42" si="45">IF(AG32&lt;&gt;"",AG32,3)*IF(AC32="A",4,IF(AC32="B",3,IF(AC32="C",2,IF(AC32="D",1,IF(AND(AC32&gt;=0,AC32&lt;=4,ISNUMBER(AC32)),AC32,0)))))</f>
        <v>0</v>
      </c>
      <c r="AE32" s="43" t="str">
        <f t="shared" ref="AE32:AE42" si="46">IF(OR(AC32="A",AC32="B",AC32="C",AC32="D",AC32="F",AND(AC32&gt;=0,AC32&lt;=4,ISNUMBER(AC32))),IF(AG32&lt;&gt;"",AG32,3),"")</f>
        <v/>
      </c>
      <c r="AF32" s="43" t="str">
        <f t="shared" ref="AF32:AF42" si="47">IF(OR(AC32="A",AC32="B",AC32="C",AC32="D",AC32="P",AND(AC32&gt;=0,AC32&lt;=4,ISNUMBER(AC32))),IF(AG32&lt;&gt;"",AG32,3),"")</f>
        <v/>
      </c>
      <c r="AG32" s="44"/>
      <c r="AH32" s="140"/>
      <c r="AI32" s="140"/>
      <c r="AJ32" s="89"/>
      <c r="AK32" s="53"/>
    </row>
    <row r="33" spans="1:37" ht="13.8" thickBot="1" x14ac:dyDescent="0.3">
      <c r="A33" s="82"/>
      <c r="B33" s="56"/>
      <c r="C33" s="71"/>
      <c r="D33" s="58"/>
      <c r="E33" s="59">
        <f t="shared" si="36"/>
        <v>0</v>
      </c>
      <c r="F33" s="60" t="str">
        <f t="shared" si="37"/>
        <v/>
      </c>
      <c r="G33" s="61" t="str">
        <f t="shared" si="38"/>
        <v/>
      </c>
      <c r="H33" s="63"/>
      <c r="I33" s="81"/>
      <c r="J33" s="82"/>
      <c r="K33" s="71"/>
      <c r="L33" s="58"/>
      <c r="M33" s="37">
        <f t="shared" si="39"/>
        <v>0</v>
      </c>
      <c r="N33" s="37" t="str">
        <f t="shared" si="40"/>
        <v/>
      </c>
      <c r="O33" s="37" t="str">
        <f t="shared" si="41"/>
        <v/>
      </c>
      <c r="P33" s="37"/>
      <c r="Q33" s="80"/>
      <c r="R33" s="80"/>
      <c r="S33" s="80"/>
      <c r="T33" s="80"/>
      <c r="U33" s="80"/>
      <c r="V33" s="80"/>
      <c r="W33" s="80"/>
      <c r="X33" s="80"/>
      <c r="Y33" s="80"/>
      <c r="Z33" s="37"/>
      <c r="AA33" s="149"/>
      <c r="AB33" s="150"/>
      <c r="AC33" s="139"/>
      <c r="AD33" s="43">
        <f t="shared" si="45"/>
        <v>0</v>
      </c>
      <c r="AE33" s="43" t="str">
        <f t="shared" si="46"/>
        <v/>
      </c>
      <c r="AF33" s="43" t="str">
        <f t="shared" si="47"/>
        <v/>
      </c>
      <c r="AG33" s="44"/>
      <c r="AH33" s="140"/>
      <c r="AI33" s="140"/>
      <c r="AJ33" s="89"/>
      <c r="AK33" s="53"/>
    </row>
    <row r="34" spans="1:37" ht="13.8" thickBot="1" x14ac:dyDescent="0.3">
      <c r="A34" s="82"/>
      <c r="B34" s="56"/>
      <c r="C34" s="71"/>
      <c r="D34" s="58"/>
      <c r="E34" s="59">
        <f t="shared" si="36"/>
        <v>0</v>
      </c>
      <c r="F34" s="60" t="str">
        <f t="shared" si="37"/>
        <v/>
      </c>
      <c r="G34" s="61" t="str">
        <f t="shared" si="38"/>
        <v/>
      </c>
      <c r="H34" s="63"/>
      <c r="I34" s="81"/>
      <c r="J34" s="56"/>
      <c r="K34" s="71"/>
      <c r="L34" s="58"/>
      <c r="M34" s="37">
        <f t="shared" si="39"/>
        <v>0</v>
      </c>
      <c r="N34" s="37" t="str">
        <f t="shared" si="40"/>
        <v/>
      </c>
      <c r="O34" s="37" t="str">
        <f t="shared" si="41"/>
        <v/>
      </c>
      <c r="P34" s="37"/>
      <c r="Q34" s="80"/>
      <c r="R34" s="80"/>
      <c r="S34" s="80"/>
      <c r="T34" s="80"/>
      <c r="U34" s="80"/>
      <c r="V34" s="80"/>
      <c r="W34" s="80"/>
      <c r="X34" s="80"/>
      <c r="Y34" s="80"/>
      <c r="Z34" s="37"/>
      <c r="AA34" s="149"/>
      <c r="AB34" s="150"/>
      <c r="AC34" s="139"/>
      <c r="AD34" s="43">
        <f t="shared" si="45"/>
        <v>0</v>
      </c>
      <c r="AE34" s="43" t="str">
        <f t="shared" si="46"/>
        <v/>
      </c>
      <c r="AF34" s="43" t="str">
        <f t="shared" si="47"/>
        <v/>
      </c>
      <c r="AG34" s="44"/>
      <c r="AH34" s="140"/>
      <c r="AI34" s="140"/>
      <c r="AJ34" s="53"/>
      <c r="AK34" s="53"/>
    </row>
    <row r="35" spans="1:37" ht="13.8" thickBot="1" x14ac:dyDescent="0.3">
      <c r="A35" s="56"/>
      <c r="B35" s="56"/>
      <c r="C35" s="57"/>
      <c r="D35" s="58"/>
      <c r="E35" s="59">
        <f t="shared" si="36"/>
        <v>0</v>
      </c>
      <c r="F35" s="60" t="str">
        <f t="shared" si="37"/>
        <v/>
      </c>
      <c r="G35" s="61" t="str">
        <f t="shared" si="38"/>
        <v/>
      </c>
      <c r="H35" s="63"/>
      <c r="I35" s="81"/>
      <c r="J35" s="56"/>
      <c r="K35" s="71"/>
      <c r="L35" s="58"/>
      <c r="M35" s="37">
        <f t="shared" si="39"/>
        <v>0</v>
      </c>
      <c r="N35" s="37" t="str">
        <f t="shared" si="40"/>
        <v/>
      </c>
      <c r="O35" s="37" t="str">
        <f t="shared" si="41"/>
        <v/>
      </c>
      <c r="P35" s="37"/>
      <c r="Q35" s="80"/>
      <c r="R35" s="80"/>
      <c r="S35" s="80"/>
      <c r="T35" s="80"/>
      <c r="U35" s="80"/>
      <c r="V35" s="80"/>
      <c r="W35" s="80"/>
      <c r="X35" s="80"/>
      <c r="Y35" s="80"/>
      <c r="Z35" s="37"/>
      <c r="AA35" s="147"/>
      <c r="AB35" s="148"/>
      <c r="AC35" s="136"/>
      <c r="AD35" s="43">
        <f t="shared" si="45"/>
        <v>0</v>
      </c>
      <c r="AE35" s="43" t="str">
        <f t="shared" si="46"/>
        <v/>
      </c>
      <c r="AF35" s="43" t="str">
        <f t="shared" si="47"/>
        <v/>
      </c>
      <c r="AG35" s="44"/>
      <c r="AH35" s="137"/>
      <c r="AI35" s="137"/>
      <c r="AJ35" s="53"/>
      <c r="AK35" s="53"/>
    </row>
    <row r="36" spans="1:37" ht="13.8" thickBot="1" x14ac:dyDescent="0.3">
      <c r="A36" s="56"/>
      <c r="B36" s="56"/>
      <c r="C36" s="57"/>
      <c r="D36" s="58"/>
      <c r="E36" s="59">
        <f t="shared" si="36"/>
        <v>0</v>
      </c>
      <c r="F36" s="60" t="str">
        <f t="shared" si="37"/>
        <v/>
      </c>
      <c r="G36" s="61" t="str">
        <f t="shared" si="38"/>
        <v/>
      </c>
      <c r="H36" s="63"/>
      <c r="I36" s="81"/>
      <c r="J36" s="56"/>
      <c r="K36" s="71"/>
      <c r="L36" s="58"/>
      <c r="M36" s="37">
        <f t="shared" si="39"/>
        <v>0</v>
      </c>
      <c r="N36" s="37" t="str">
        <f t="shared" si="40"/>
        <v/>
      </c>
      <c r="O36" s="37" t="str">
        <f t="shared" si="41"/>
        <v/>
      </c>
      <c r="P36" s="37"/>
      <c r="Q36" s="80"/>
      <c r="R36" s="80"/>
      <c r="S36" s="80"/>
      <c r="T36" s="80"/>
      <c r="U36" s="80"/>
      <c r="V36" s="80"/>
      <c r="W36" s="80"/>
      <c r="X36" s="80"/>
      <c r="Y36" s="80"/>
      <c r="Z36" s="37"/>
      <c r="AA36" s="149"/>
      <c r="AB36" s="150"/>
      <c r="AC36" s="139"/>
      <c r="AD36" s="43">
        <f t="shared" si="45"/>
        <v>0</v>
      </c>
      <c r="AE36" s="43" t="str">
        <f t="shared" si="46"/>
        <v/>
      </c>
      <c r="AF36" s="43" t="str">
        <f t="shared" si="47"/>
        <v/>
      </c>
      <c r="AG36" s="44"/>
      <c r="AH36" s="140"/>
      <c r="AI36" s="140"/>
      <c r="AJ36" s="53"/>
      <c r="AK36" s="53"/>
    </row>
    <row r="37" spans="1:37" ht="13.8" thickBot="1" x14ac:dyDescent="0.3">
      <c r="A37" s="56"/>
      <c r="B37" s="56"/>
      <c r="C37" s="57"/>
      <c r="D37" s="58"/>
      <c r="E37" s="59">
        <f t="shared" si="36"/>
        <v>0</v>
      </c>
      <c r="F37" s="60" t="str">
        <f t="shared" si="37"/>
        <v/>
      </c>
      <c r="G37" s="61" t="str">
        <f t="shared" si="38"/>
        <v/>
      </c>
      <c r="H37" s="63"/>
      <c r="I37" s="81"/>
      <c r="J37" s="56"/>
      <c r="K37" s="71"/>
      <c r="L37" s="58"/>
      <c r="M37" s="37">
        <f t="shared" si="39"/>
        <v>0</v>
      </c>
      <c r="N37" s="37" t="str">
        <f t="shared" si="40"/>
        <v/>
      </c>
      <c r="O37" s="37" t="str">
        <f t="shared" si="41"/>
        <v/>
      </c>
      <c r="P37" s="37"/>
      <c r="Q37" s="80"/>
      <c r="R37" s="80"/>
      <c r="S37" s="80"/>
      <c r="T37" s="80"/>
      <c r="U37" s="80"/>
      <c r="V37" s="80"/>
      <c r="W37" s="80"/>
      <c r="X37" s="80"/>
      <c r="Y37" s="80"/>
      <c r="Z37" s="37"/>
      <c r="AA37" s="147"/>
      <c r="AB37" s="148"/>
      <c r="AC37" s="75"/>
      <c r="AD37" s="43">
        <f t="shared" si="45"/>
        <v>0</v>
      </c>
      <c r="AE37" s="43" t="str">
        <f t="shared" si="46"/>
        <v/>
      </c>
      <c r="AF37" s="43" t="str">
        <f t="shared" si="47"/>
        <v/>
      </c>
      <c r="AG37" s="44"/>
      <c r="AH37" s="76"/>
      <c r="AI37" s="76"/>
      <c r="AJ37" s="53"/>
      <c r="AK37" s="53"/>
    </row>
    <row r="38" spans="1:37" ht="13.8" thickBot="1" x14ac:dyDescent="0.3">
      <c r="A38" s="56"/>
      <c r="B38" s="56"/>
      <c r="C38" s="57"/>
      <c r="D38" s="58"/>
      <c r="E38" s="59">
        <f t="shared" si="36"/>
        <v>0</v>
      </c>
      <c r="F38" s="60" t="str">
        <f t="shared" si="37"/>
        <v/>
      </c>
      <c r="G38" s="61" t="str">
        <f t="shared" si="38"/>
        <v/>
      </c>
      <c r="H38" s="63"/>
      <c r="I38" s="81"/>
      <c r="J38" s="56"/>
      <c r="K38" s="71"/>
      <c r="L38" s="58"/>
      <c r="M38" s="37">
        <f t="shared" si="39"/>
        <v>0</v>
      </c>
      <c r="N38" s="37" t="str">
        <f t="shared" si="40"/>
        <v/>
      </c>
      <c r="O38" s="37" t="str">
        <f t="shared" si="41"/>
        <v/>
      </c>
      <c r="P38" s="37"/>
      <c r="Q38" s="80"/>
      <c r="R38" s="80"/>
      <c r="S38" s="80"/>
      <c r="T38" s="80"/>
      <c r="U38" s="80"/>
      <c r="V38" s="80"/>
      <c r="W38" s="80"/>
      <c r="X38" s="80"/>
      <c r="Y38" s="80"/>
      <c r="Z38" s="37"/>
      <c r="AA38" s="149"/>
      <c r="AB38" s="150"/>
      <c r="AC38" s="78"/>
      <c r="AD38" s="43">
        <f t="shared" si="45"/>
        <v>0</v>
      </c>
      <c r="AE38" s="43" t="str">
        <f t="shared" si="46"/>
        <v/>
      </c>
      <c r="AF38" s="43" t="str">
        <f t="shared" si="47"/>
        <v/>
      </c>
      <c r="AG38" s="44"/>
      <c r="AH38" s="77"/>
      <c r="AI38" s="77"/>
      <c r="AJ38" s="53"/>
      <c r="AK38" s="53"/>
    </row>
    <row r="39" spans="1:37" ht="13.8" thickBot="1" x14ac:dyDescent="0.3">
      <c r="A39" s="56"/>
      <c r="B39" s="56"/>
      <c r="C39" s="57"/>
      <c r="D39" s="58"/>
      <c r="E39" s="59">
        <f t="shared" si="36"/>
        <v>0</v>
      </c>
      <c r="F39" s="60" t="str">
        <f t="shared" si="37"/>
        <v/>
      </c>
      <c r="G39" s="61" t="str">
        <f t="shared" si="38"/>
        <v/>
      </c>
      <c r="H39" s="63"/>
      <c r="I39" s="81"/>
      <c r="J39" s="56"/>
      <c r="K39" s="71"/>
      <c r="L39" s="58"/>
      <c r="M39" s="37">
        <f t="shared" si="39"/>
        <v>0</v>
      </c>
      <c r="N39" s="37" t="str">
        <f t="shared" si="40"/>
        <v/>
      </c>
      <c r="O39" s="37" t="str">
        <f t="shared" si="41"/>
        <v/>
      </c>
      <c r="P39" s="37"/>
      <c r="Q39" s="80"/>
      <c r="R39" s="80"/>
      <c r="S39" s="80"/>
      <c r="T39" s="80"/>
      <c r="U39" s="80"/>
      <c r="V39" s="80"/>
      <c r="W39" s="80"/>
      <c r="X39" s="80"/>
      <c r="Y39" s="80"/>
      <c r="Z39" s="37"/>
      <c r="AA39" s="149"/>
      <c r="AB39" s="150"/>
      <c r="AC39" s="78"/>
      <c r="AD39" s="43">
        <f t="shared" si="45"/>
        <v>0</v>
      </c>
      <c r="AE39" s="43" t="str">
        <f t="shared" si="46"/>
        <v/>
      </c>
      <c r="AF39" s="43" t="str">
        <f t="shared" si="47"/>
        <v/>
      </c>
      <c r="AG39" s="44"/>
      <c r="AH39" s="77"/>
      <c r="AI39" s="77"/>
      <c r="AJ39" s="53"/>
      <c r="AK39" s="53"/>
    </row>
    <row r="40" spans="1:37" ht="13.8" thickBot="1" x14ac:dyDescent="0.3">
      <c r="A40" s="56"/>
      <c r="B40" s="56"/>
      <c r="C40" s="57"/>
      <c r="D40" s="58"/>
      <c r="E40" s="59">
        <f t="shared" si="36"/>
        <v>0</v>
      </c>
      <c r="F40" s="60" t="str">
        <f t="shared" si="37"/>
        <v/>
      </c>
      <c r="G40" s="61" t="str">
        <f t="shared" si="38"/>
        <v/>
      </c>
      <c r="H40" s="63"/>
      <c r="I40" s="81"/>
      <c r="J40" s="56"/>
      <c r="K40" s="71"/>
      <c r="L40" s="58"/>
      <c r="M40" s="37">
        <f t="shared" si="39"/>
        <v>0</v>
      </c>
      <c r="N40" s="37" t="str">
        <f t="shared" si="40"/>
        <v/>
      </c>
      <c r="O40" s="37" t="str">
        <f t="shared" si="41"/>
        <v/>
      </c>
      <c r="P40" s="37"/>
      <c r="Q40" s="80"/>
      <c r="R40" s="80"/>
      <c r="S40" s="80"/>
      <c r="T40" s="80"/>
      <c r="U40" s="80"/>
      <c r="V40" s="80"/>
      <c r="W40" s="80"/>
      <c r="X40" s="80"/>
      <c r="Y40" s="80"/>
      <c r="Z40" s="37"/>
      <c r="AA40" s="149"/>
      <c r="AB40" s="150"/>
      <c r="AC40" s="78"/>
      <c r="AD40" s="43">
        <f t="shared" si="45"/>
        <v>0</v>
      </c>
      <c r="AE40" s="43" t="str">
        <f t="shared" si="46"/>
        <v/>
      </c>
      <c r="AF40" s="43" t="str">
        <f t="shared" si="47"/>
        <v/>
      </c>
      <c r="AG40" s="44"/>
      <c r="AH40" s="77"/>
      <c r="AI40" s="77"/>
      <c r="AJ40" s="53"/>
      <c r="AK40" s="53"/>
    </row>
    <row r="41" spans="1:37" ht="13.8" thickBot="1" x14ac:dyDescent="0.3">
      <c r="A41" s="56"/>
      <c r="B41" s="56"/>
      <c r="C41" s="57"/>
      <c r="D41" s="58"/>
      <c r="E41" s="59">
        <f t="shared" si="36"/>
        <v>0</v>
      </c>
      <c r="F41" s="60" t="str">
        <f t="shared" si="37"/>
        <v/>
      </c>
      <c r="G41" s="61" t="str">
        <f t="shared" si="38"/>
        <v/>
      </c>
      <c r="H41" s="63"/>
      <c r="I41" s="81"/>
      <c r="J41" s="56"/>
      <c r="K41" s="71"/>
      <c r="L41" s="58"/>
      <c r="M41" s="37">
        <f t="shared" si="39"/>
        <v>0</v>
      </c>
      <c r="N41" s="37" t="str">
        <f t="shared" si="40"/>
        <v/>
      </c>
      <c r="O41" s="37" t="str">
        <f t="shared" si="41"/>
        <v/>
      </c>
      <c r="P41" s="37"/>
      <c r="Q41" s="80"/>
      <c r="R41" s="80"/>
      <c r="S41" s="80"/>
      <c r="T41" s="80"/>
      <c r="U41" s="80"/>
      <c r="V41" s="80"/>
      <c r="W41" s="80"/>
      <c r="X41" s="80"/>
      <c r="Y41" s="80"/>
      <c r="Z41" s="37"/>
      <c r="AA41" s="147"/>
      <c r="AB41" s="148"/>
      <c r="AC41" s="134"/>
      <c r="AD41" s="43">
        <f t="shared" si="45"/>
        <v>0</v>
      </c>
      <c r="AE41" s="43" t="str">
        <f t="shared" si="46"/>
        <v/>
      </c>
      <c r="AF41" s="43" t="str">
        <f t="shared" si="47"/>
        <v/>
      </c>
      <c r="AG41" s="44"/>
      <c r="AH41" s="135"/>
      <c r="AI41" s="135"/>
      <c r="AJ41" s="53"/>
      <c r="AK41" s="53"/>
    </row>
    <row r="42" spans="1:37" ht="13.8" thickBot="1" x14ac:dyDescent="0.3">
      <c r="A42" s="56"/>
      <c r="B42" s="56"/>
      <c r="C42" s="57"/>
      <c r="D42" s="58"/>
      <c r="E42" s="59">
        <f t="shared" si="36"/>
        <v>0</v>
      </c>
      <c r="F42" s="60" t="str">
        <f t="shared" si="37"/>
        <v/>
      </c>
      <c r="G42" s="61" t="str">
        <f t="shared" si="38"/>
        <v/>
      </c>
      <c r="H42" s="63"/>
      <c r="I42" s="81"/>
      <c r="J42" s="56"/>
      <c r="K42" s="71"/>
      <c r="L42" s="58"/>
      <c r="M42" s="37">
        <f t="shared" si="39"/>
        <v>0</v>
      </c>
      <c r="N42" s="37" t="str">
        <f t="shared" si="40"/>
        <v/>
      </c>
      <c r="O42" s="37" t="str">
        <f t="shared" si="41"/>
        <v/>
      </c>
      <c r="P42" s="37"/>
      <c r="Q42" s="46"/>
      <c r="R42" s="46"/>
      <c r="S42" s="46"/>
      <c r="T42" s="46"/>
      <c r="U42" s="46"/>
      <c r="V42" s="46"/>
      <c r="W42" s="46"/>
      <c r="X42" s="46"/>
      <c r="Y42" s="46"/>
      <c r="Z42" s="37"/>
      <c r="AA42" s="149"/>
      <c r="AB42" s="150"/>
      <c r="AC42" s="78"/>
      <c r="AD42" s="43">
        <f t="shared" si="45"/>
        <v>0</v>
      </c>
      <c r="AE42" s="43" t="str">
        <f t="shared" si="46"/>
        <v/>
      </c>
      <c r="AF42" s="43" t="str">
        <f t="shared" si="47"/>
        <v/>
      </c>
      <c r="AG42" s="44"/>
      <c r="AH42" s="77"/>
      <c r="AI42" s="77"/>
      <c r="AJ42" s="53"/>
      <c r="AK42" s="53"/>
    </row>
    <row r="43" spans="1:37" ht="13.8" thickBot="1" x14ac:dyDescent="0.3">
      <c r="A43" s="56"/>
      <c r="B43" s="56"/>
      <c r="C43" s="57"/>
      <c r="D43" s="58"/>
      <c r="E43" s="59">
        <f t="shared" si="36"/>
        <v>0</v>
      </c>
      <c r="F43" s="60" t="str">
        <f t="shared" si="37"/>
        <v/>
      </c>
      <c r="G43" s="61" t="str">
        <f t="shared" si="38"/>
        <v/>
      </c>
      <c r="H43" s="63"/>
      <c r="I43" s="81"/>
      <c r="J43" s="56"/>
      <c r="K43" s="71"/>
      <c r="L43" s="58"/>
      <c r="M43" s="37">
        <f t="shared" si="39"/>
        <v>0</v>
      </c>
      <c r="N43" s="37" t="str">
        <f t="shared" si="40"/>
        <v/>
      </c>
      <c r="O43" s="37" t="str">
        <f t="shared" si="41"/>
        <v/>
      </c>
      <c r="P43" s="37"/>
      <c r="Q43" s="46"/>
      <c r="R43" s="46"/>
      <c r="S43" s="46"/>
      <c r="T43" s="46"/>
      <c r="U43" s="46"/>
      <c r="V43" s="46"/>
      <c r="W43" s="46"/>
      <c r="X43" s="46"/>
      <c r="Y43" s="46"/>
      <c r="Z43" s="37"/>
      <c r="AA43" s="70"/>
      <c r="AB43" s="66"/>
      <c r="AC43" s="95"/>
      <c r="AD43" s="89"/>
      <c r="AE43" s="89"/>
      <c r="AF43" s="89"/>
      <c r="AG43" s="93"/>
      <c r="AH43" s="69"/>
      <c r="AI43" s="69"/>
      <c r="AJ43" s="53"/>
      <c r="AK43" s="53"/>
    </row>
    <row r="44" spans="1:37" x14ac:dyDescent="0.25">
      <c r="A44" s="56"/>
      <c r="B44" s="56"/>
      <c r="C44" s="57"/>
      <c r="D44" s="58"/>
      <c r="E44" s="59">
        <f t="shared" si="36"/>
        <v>0</v>
      </c>
      <c r="F44" s="60" t="str">
        <f t="shared" si="37"/>
        <v/>
      </c>
      <c r="G44" s="61" t="str">
        <f t="shared" si="38"/>
        <v/>
      </c>
      <c r="H44" s="63"/>
      <c r="I44" s="55"/>
      <c r="J44" s="56"/>
      <c r="K44" s="57"/>
      <c r="L44" s="58"/>
      <c r="M44" s="37">
        <f t="shared" si="39"/>
        <v>0</v>
      </c>
      <c r="N44" s="37" t="str">
        <f t="shared" si="40"/>
        <v/>
      </c>
      <c r="O44" s="37" t="str">
        <f t="shared" si="41"/>
        <v/>
      </c>
      <c r="P44" s="37"/>
      <c r="Q44" s="46"/>
      <c r="R44" s="46"/>
      <c r="S44" s="46"/>
      <c r="T44" s="46"/>
      <c r="U44" s="46"/>
      <c r="V44" s="46"/>
      <c r="W44" s="46"/>
      <c r="X44" s="46"/>
      <c r="Y44" s="46"/>
      <c r="Z44" s="37"/>
      <c r="AA44" s="52"/>
      <c r="AB44" s="29"/>
      <c r="AC44" s="29"/>
      <c r="AD44" s="37"/>
      <c r="AE44" s="37"/>
      <c r="AF44" s="37"/>
      <c r="AG44" s="49"/>
      <c r="AH44" s="80"/>
      <c r="AI44" s="80"/>
      <c r="AJ44" s="53"/>
      <c r="AK44" s="53"/>
    </row>
    <row r="45" spans="1:37" x14ac:dyDescent="0.25">
      <c r="A45" s="68"/>
      <c r="B45" s="53"/>
      <c r="C45" s="53"/>
      <c r="D45" s="53"/>
      <c r="E45" s="37"/>
      <c r="F45" s="37"/>
      <c r="G45" s="37"/>
      <c r="H45" s="37"/>
      <c r="I45" s="53"/>
      <c r="J45" s="53"/>
      <c r="K45" s="53"/>
      <c r="L45" s="53"/>
      <c r="M45" s="37"/>
      <c r="N45" s="37"/>
      <c r="O45" s="37"/>
      <c r="P45" s="37"/>
      <c r="Q45" s="46"/>
      <c r="R45" s="46"/>
      <c r="S45" s="46"/>
      <c r="T45" s="46"/>
      <c r="U45" s="46"/>
      <c r="V45" s="46"/>
      <c r="W45" s="46"/>
      <c r="X45" s="46"/>
      <c r="Y45" s="46"/>
      <c r="Z45" s="89"/>
      <c r="AA45" s="52"/>
      <c r="AB45" s="29"/>
      <c r="AC45" s="29"/>
      <c r="AD45" s="37"/>
      <c r="AE45" s="37"/>
      <c r="AF45" s="37"/>
      <c r="AG45" s="49"/>
      <c r="AH45" s="142"/>
      <c r="AI45" s="142"/>
      <c r="AJ45" s="53"/>
      <c r="AK45" s="89"/>
    </row>
    <row r="46" spans="1:37" x14ac:dyDescent="0.25">
      <c r="A46" s="53"/>
      <c r="B46" s="53"/>
      <c r="C46" s="53"/>
      <c r="D46" s="53"/>
      <c r="E46" s="37"/>
      <c r="F46" s="37"/>
      <c r="G46" s="37"/>
      <c r="H46" s="37"/>
      <c r="I46" s="53"/>
      <c r="J46" s="53"/>
      <c r="K46" s="53"/>
      <c r="L46" s="53"/>
      <c r="M46" s="53"/>
      <c r="N46" s="53"/>
      <c r="O46" s="37"/>
      <c r="P46" s="53"/>
      <c r="Q46" s="46"/>
      <c r="R46" s="46"/>
      <c r="S46" s="46"/>
      <c r="T46" s="46"/>
      <c r="U46" s="46"/>
      <c r="V46" s="46"/>
      <c r="W46" s="46"/>
      <c r="X46" s="46"/>
      <c r="Y46" s="46"/>
      <c r="Z46" s="89"/>
      <c r="AA46" s="52"/>
      <c r="AB46" s="29"/>
      <c r="AC46" s="29"/>
      <c r="AD46" s="37"/>
      <c r="AE46" s="37"/>
      <c r="AF46" s="37"/>
      <c r="AG46" s="49"/>
      <c r="AH46" s="142"/>
      <c r="AI46" s="142"/>
      <c r="AJ46" s="89"/>
      <c r="AK46" s="89"/>
    </row>
    <row r="47" spans="1:37" x14ac:dyDescent="0.25">
      <c r="A47" s="53"/>
      <c r="B47" s="53"/>
      <c r="C47" s="53"/>
      <c r="D47" s="53"/>
      <c r="E47" s="37"/>
      <c r="F47" s="37"/>
      <c r="G47" s="37"/>
      <c r="H47" s="37"/>
      <c r="I47" s="53"/>
      <c r="J47" s="53"/>
      <c r="K47" s="53"/>
      <c r="L47" s="53"/>
      <c r="M47" s="53"/>
      <c r="N47" s="53"/>
      <c r="O47" s="37"/>
      <c r="P47" s="53"/>
      <c r="Q47" s="46"/>
      <c r="R47" s="46"/>
      <c r="S47" s="46"/>
      <c r="T47" s="46"/>
      <c r="U47" s="46"/>
      <c r="V47" s="46"/>
      <c r="W47" s="46"/>
      <c r="X47" s="46"/>
      <c r="Y47" s="90"/>
      <c r="Z47" s="89"/>
      <c r="AA47" s="91"/>
      <c r="AB47" s="69"/>
      <c r="AC47" s="92"/>
      <c r="AD47" s="89"/>
      <c r="AE47" s="89"/>
      <c r="AF47" s="89"/>
      <c r="AG47" s="93"/>
      <c r="AH47" s="69"/>
      <c r="AI47" s="69"/>
      <c r="AJ47" s="89"/>
      <c r="AK47" s="89"/>
    </row>
    <row r="48" spans="1:37" x14ac:dyDescent="0.25">
      <c r="M48" s="53"/>
      <c r="N48" s="53"/>
      <c r="O48" s="37"/>
      <c r="P48" s="53"/>
      <c r="Q48" s="46"/>
      <c r="R48" s="46"/>
      <c r="S48" s="46"/>
      <c r="T48" s="46"/>
      <c r="U48" s="46"/>
      <c r="V48" s="46"/>
      <c r="W48" s="46"/>
      <c r="X48" s="46"/>
      <c r="Y48" s="90"/>
      <c r="Z48" s="89"/>
      <c r="AA48" s="94"/>
      <c r="AB48" s="69"/>
      <c r="AC48" s="92"/>
      <c r="AD48" s="89"/>
      <c r="AE48" s="89"/>
      <c r="AF48" s="89"/>
      <c r="AG48" s="93"/>
      <c r="AH48" s="69"/>
      <c r="AI48" s="69"/>
      <c r="AJ48" s="89"/>
      <c r="AK48" s="88"/>
    </row>
    <row r="49" spans="17:37" x14ac:dyDescent="0.25">
      <c r="Q49" s="46"/>
      <c r="R49" s="46"/>
      <c r="S49" s="46"/>
      <c r="T49" s="46"/>
      <c r="U49" s="46"/>
      <c r="V49" s="46"/>
      <c r="W49" s="46"/>
      <c r="X49" s="46"/>
      <c r="Y49" s="90"/>
      <c r="Z49" s="89"/>
      <c r="AA49" s="94"/>
      <c r="AB49" s="69"/>
      <c r="AC49" s="92"/>
      <c r="AD49" s="89"/>
      <c r="AE49" s="89"/>
      <c r="AF49" s="89"/>
      <c r="AG49" s="93"/>
      <c r="AH49" s="69"/>
      <c r="AI49" s="69"/>
      <c r="AJ49" s="89"/>
      <c r="AK49" s="88"/>
    </row>
    <row r="50" spans="17:37" x14ac:dyDescent="0.25">
      <c r="Q50" s="36"/>
      <c r="R50" s="36"/>
      <c r="S50" s="36"/>
      <c r="T50" s="36"/>
      <c r="U50" s="36"/>
      <c r="V50" s="36"/>
      <c r="W50" s="36"/>
      <c r="X50" s="46"/>
      <c r="Y50" s="90"/>
      <c r="Z50" s="89"/>
      <c r="AA50" s="94"/>
      <c r="AB50" s="69"/>
      <c r="AC50" s="92"/>
      <c r="AD50" s="89"/>
      <c r="AE50" s="89"/>
      <c r="AF50" s="89"/>
      <c r="AG50" s="93"/>
      <c r="AH50" s="69"/>
      <c r="AI50" s="69"/>
      <c r="AJ50" s="89"/>
      <c r="AK50" s="88"/>
    </row>
    <row r="51" spans="17:37" x14ac:dyDescent="0.25">
      <c r="Q51" s="36"/>
      <c r="R51" s="36"/>
      <c r="S51" s="36"/>
      <c r="T51" s="36"/>
      <c r="U51" s="36"/>
      <c r="V51" s="36"/>
      <c r="W51" s="36"/>
      <c r="X51" s="46"/>
      <c r="Y51" s="90"/>
      <c r="Z51" s="88"/>
      <c r="AA51" s="94"/>
      <c r="AB51" s="69"/>
      <c r="AC51" s="92"/>
      <c r="AD51" s="89"/>
      <c r="AE51" s="89"/>
      <c r="AF51" s="89"/>
      <c r="AG51" s="93"/>
      <c r="AH51" s="69"/>
      <c r="AI51" s="69"/>
      <c r="AJ51" s="89"/>
      <c r="AK51" s="88"/>
    </row>
    <row r="52" spans="17:37" x14ac:dyDescent="0.25">
      <c r="X52" s="53"/>
      <c r="Y52" s="89"/>
      <c r="Z52" s="88"/>
      <c r="AA52" s="94"/>
      <c r="AB52" s="69"/>
      <c r="AC52" s="95"/>
      <c r="AD52" s="89"/>
      <c r="AE52" s="89"/>
      <c r="AF52" s="89"/>
      <c r="AG52" s="93"/>
      <c r="AH52" s="69"/>
      <c r="AI52" s="69"/>
      <c r="AJ52" s="88"/>
      <c r="AK52" s="88"/>
    </row>
    <row r="53" spans="17:37" x14ac:dyDescent="0.25">
      <c r="Y53" s="88"/>
      <c r="Z53" s="88"/>
      <c r="AA53" s="94"/>
      <c r="AB53" s="37"/>
      <c r="AC53" s="54"/>
      <c r="AD53" s="37"/>
      <c r="AE53" s="37"/>
      <c r="AF53" s="37"/>
      <c r="AG53" s="38"/>
      <c r="AH53" s="166"/>
      <c r="AI53" s="166"/>
      <c r="AJ53" s="88"/>
      <c r="AK53" s="88"/>
    </row>
    <row r="54" spans="17:37" x14ac:dyDescent="0.25">
      <c r="Y54" s="88"/>
      <c r="Z54" s="88"/>
      <c r="AA54" s="37"/>
      <c r="AB54" s="37"/>
      <c r="AC54" s="54"/>
      <c r="AD54" s="37"/>
      <c r="AE54" s="37"/>
      <c r="AF54" s="37"/>
      <c r="AG54" s="38"/>
      <c r="AH54" s="166"/>
      <c r="AI54" s="166"/>
      <c r="AJ54" s="88"/>
      <c r="AK54" s="88"/>
    </row>
    <row r="55" spans="17:37" x14ac:dyDescent="0.25">
      <c r="Y55" s="88"/>
      <c r="AA55" s="37"/>
      <c r="AB55" s="39"/>
      <c r="AC55" s="54"/>
      <c r="AD55" s="37"/>
      <c r="AE55" s="37"/>
      <c r="AF55" s="37"/>
      <c r="AG55" s="38"/>
      <c r="AH55" s="166"/>
      <c r="AI55" s="166"/>
      <c r="AJ55" s="88"/>
    </row>
    <row r="56" spans="17:37" x14ac:dyDescent="0.25">
      <c r="Y56" s="88"/>
      <c r="AA56" s="37"/>
      <c r="AB56" s="39"/>
      <c r="AC56" s="54"/>
      <c r="AD56" s="37"/>
      <c r="AE56" s="37"/>
      <c r="AF56" s="37"/>
      <c r="AG56" s="38"/>
      <c r="AH56" s="166"/>
      <c r="AI56" s="166"/>
    </row>
    <row r="57" spans="17:37" x14ac:dyDescent="0.25">
      <c r="AA57" s="37"/>
      <c r="AB57" s="37"/>
      <c r="AC57" s="54"/>
      <c r="AD57" s="37"/>
      <c r="AE57" s="37"/>
      <c r="AF57" s="37"/>
      <c r="AG57" s="38"/>
      <c r="AH57" s="166"/>
      <c r="AI57" s="166"/>
    </row>
    <row r="58" spans="17:37" x14ac:dyDescent="0.25">
      <c r="AA58" s="37"/>
      <c r="AB58" s="54"/>
      <c r="AC58" s="54"/>
      <c r="AD58" s="37"/>
      <c r="AE58" s="37"/>
      <c r="AF58" s="37"/>
      <c r="AG58" s="38"/>
      <c r="AH58" s="166"/>
      <c r="AI58" s="166"/>
    </row>
    <row r="59" spans="17:37" x14ac:dyDescent="0.25">
      <c r="AA59" s="37"/>
      <c r="AB59" s="54"/>
      <c r="AC59" s="54"/>
      <c r="AD59" s="37"/>
      <c r="AE59" s="37"/>
      <c r="AF59" s="37"/>
      <c r="AG59" s="38"/>
      <c r="AH59" s="167"/>
      <c r="AI59" s="167"/>
    </row>
    <row r="60" spans="17:37" x14ac:dyDescent="0.25">
      <c r="AA60" s="37"/>
      <c r="AB60" s="37"/>
      <c r="AC60" s="37"/>
      <c r="AD60" s="37"/>
      <c r="AE60" s="37"/>
      <c r="AF60" s="37"/>
      <c r="AG60" s="37"/>
      <c r="AH60" s="37"/>
      <c r="AI60" s="37"/>
    </row>
    <row r="61" spans="17:37" x14ac:dyDescent="0.25">
      <c r="AA61" s="37"/>
      <c r="AB61" s="45"/>
      <c r="AC61" s="45"/>
      <c r="AD61" s="45"/>
      <c r="AE61" s="45"/>
      <c r="AF61" s="45"/>
      <c r="AG61" s="45"/>
      <c r="AH61" s="45"/>
      <c r="AI61" s="45"/>
    </row>
    <row r="62" spans="17:37" x14ac:dyDescent="0.25">
      <c r="AA62" s="45"/>
      <c r="AB62" s="37"/>
      <c r="AC62" s="37"/>
      <c r="AD62" s="37"/>
      <c r="AE62" s="37"/>
      <c r="AF62" s="37"/>
      <c r="AG62" s="37"/>
      <c r="AH62" s="37"/>
      <c r="AI62" s="37"/>
    </row>
    <row r="63" spans="17:37" x14ac:dyDescent="0.25">
      <c r="AA63" s="37"/>
      <c r="AB63" s="40"/>
      <c r="AC63" s="40"/>
      <c r="AD63" s="40"/>
      <c r="AE63" s="40"/>
      <c r="AF63" s="40"/>
      <c r="AG63" s="37"/>
      <c r="AH63" s="40"/>
      <c r="AI63" s="40"/>
    </row>
    <row r="64" spans="17:37" x14ac:dyDescent="0.25">
      <c r="AA64" s="40"/>
    </row>
  </sheetData>
  <sheetProtection sheet="1" objects="1" scenarios="1"/>
  <mergeCells count="65">
    <mergeCell ref="AH9:AI9"/>
    <mergeCell ref="C10:D10"/>
    <mergeCell ref="I10:L10"/>
    <mergeCell ref="X10:Y10"/>
    <mergeCell ref="B1:Q1"/>
    <mergeCell ref="S1:Y1"/>
    <mergeCell ref="AG1:AI1"/>
    <mergeCell ref="C7:D7"/>
    <mergeCell ref="I7:L7"/>
    <mergeCell ref="X7:Y7"/>
    <mergeCell ref="Z1:AB1"/>
    <mergeCell ref="C8:D8"/>
    <mergeCell ref="I8:L8"/>
    <mergeCell ref="X8:Y8"/>
    <mergeCell ref="C9:D9"/>
    <mergeCell ref="I9:L9"/>
    <mergeCell ref="X9:Y9"/>
    <mergeCell ref="X13:Y13"/>
    <mergeCell ref="C15:D15"/>
    <mergeCell ref="I15:L15"/>
    <mergeCell ref="C13:D13"/>
    <mergeCell ref="I13:L13"/>
    <mergeCell ref="C14:D14"/>
    <mergeCell ref="I14:L14"/>
    <mergeCell ref="X12:Y12"/>
    <mergeCell ref="C11:D11"/>
    <mergeCell ref="I11:L11"/>
    <mergeCell ref="X11:Y11"/>
    <mergeCell ref="C12:D12"/>
    <mergeCell ref="I12:L12"/>
    <mergeCell ref="C19:D19"/>
    <mergeCell ref="I19:L19"/>
    <mergeCell ref="X16:Y16"/>
    <mergeCell ref="C20:D20"/>
    <mergeCell ref="I20:L20"/>
    <mergeCell ref="Q18:W18"/>
    <mergeCell ref="C16:D16"/>
    <mergeCell ref="I16:L16"/>
    <mergeCell ref="C17:D17"/>
    <mergeCell ref="I17:L17"/>
    <mergeCell ref="Q20:R20"/>
    <mergeCell ref="Q21:R21"/>
    <mergeCell ref="C18:D18"/>
    <mergeCell ref="I18:L18"/>
    <mergeCell ref="A25:L25"/>
    <mergeCell ref="Q22:R22"/>
    <mergeCell ref="Q23:R23"/>
    <mergeCell ref="Q24:R24"/>
    <mergeCell ref="C22:D22"/>
    <mergeCell ref="I22:L22"/>
    <mergeCell ref="C21:D21"/>
    <mergeCell ref="I21:L21"/>
    <mergeCell ref="Q25:R25"/>
    <mergeCell ref="C23:D23"/>
    <mergeCell ref="I23:L23"/>
    <mergeCell ref="C24:D24"/>
    <mergeCell ref="I24:L24"/>
    <mergeCell ref="AH56:AI56"/>
    <mergeCell ref="AH57:AI57"/>
    <mergeCell ref="AH58:AI58"/>
    <mergeCell ref="AH59:AI59"/>
    <mergeCell ref="Q26:R26"/>
    <mergeCell ref="AH53:AI53"/>
    <mergeCell ref="AH54:AI54"/>
    <mergeCell ref="AH55:AI55"/>
  </mergeCells>
  <conditionalFormatting sqref="AB57 AB53:AB54">
    <cfRule type="expression" dxfId="83" priority="148" stopIfTrue="1">
      <formula>(AD53="")</formula>
    </cfRule>
    <cfRule type="expression" dxfId="82" priority="149" stopIfTrue="1">
      <formula>(NOT(OR(AD53="A",AD53="B",AD53="C",AD53="D",AD53="X",AD53="P")))</formula>
    </cfRule>
  </conditionalFormatting>
  <conditionalFormatting sqref="AA54:AA60">
    <cfRule type="expression" dxfId="81" priority="150" stopIfTrue="1">
      <formula>(AC53="")</formula>
    </cfRule>
    <cfRule type="expression" dxfId="80" priority="151" stopIfTrue="1">
      <formula>(NOT(OR(AC53="A",AC53="B",AC53="C",AC53="D",AC53="X",AC53="P",AND(AC53&gt;=0,AC53&lt;=4,ISNUMBER(AC53)))))</formula>
    </cfRule>
  </conditionalFormatting>
  <conditionalFormatting sqref="A29:A44 I29:I44 A7:A24 AA37:AA40 AA42 Q7 Q9:Q13 Q15 AA9:AA10 AA13 AA15:AA22 AA27:AA29">
    <cfRule type="expression" dxfId="79" priority="147" stopIfTrue="1">
      <formula>(C7="")</formula>
    </cfRule>
  </conditionalFormatting>
  <conditionalFormatting sqref="B29:B44 J29:J44 B7:B24 AB37:AB40 AB42 R7 R9:R13 R15 AB9:AB10 AB13 AB15:AB22 AB27:AB29">
    <cfRule type="expression" dxfId="78" priority="146" stopIfTrue="1">
      <formula>(C7="")</formula>
    </cfRule>
  </conditionalFormatting>
  <conditionalFormatting sqref="A10:A11">
    <cfRule type="expression" dxfId="77" priority="145" stopIfTrue="1">
      <formula>(C10="")</formula>
    </cfRule>
  </conditionalFormatting>
  <conditionalFormatting sqref="B10:B11">
    <cfRule type="expression" dxfId="76" priority="144" stopIfTrue="1">
      <formula>(C10="")</formula>
    </cfRule>
  </conditionalFormatting>
  <conditionalFormatting sqref="A18:A19">
    <cfRule type="expression" dxfId="75" priority="143" stopIfTrue="1">
      <formula>(C18="")</formula>
    </cfRule>
  </conditionalFormatting>
  <conditionalFormatting sqref="B18:B19">
    <cfRule type="expression" dxfId="74" priority="142" stopIfTrue="1">
      <formula>(C18="")</formula>
    </cfRule>
  </conditionalFormatting>
  <conditionalFormatting sqref="A12">
    <cfRule type="expression" dxfId="73" priority="141" stopIfTrue="1">
      <formula>(C12="")</formula>
    </cfRule>
  </conditionalFormatting>
  <conditionalFormatting sqref="B12">
    <cfRule type="expression" dxfId="72" priority="140" stopIfTrue="1">
      <formula>(C12="")</formula>
    </cfRule>
  </conditionalFormatting>
  <conditionalFormatting sqref="A29">
    <cfRule type="expression" dxfId="71" priority="139" stopIfTrue="1">
      <formula>(C29="")</formula>
    </cfRule>
  </conditionalFormatting>
  <conditionalFormatting sqref="B29">
    <cfRule type="expression" dxfId="70" priority="138" stopIfTrue="1">
      <formula>(C29="")</formula>
    </cfRule>
  </conditionalFormatting>
  <conditionalFormatting sqref="I29">
    <cfRule type="expression" dxfId="69" priority="137" stopIfTrue="1">
      <formula>(K29="")</formula>
    </cfRule>
  </conditionalFormatting>
  <conditionalFormatting sqref="J29">
    <cfRule type="expression" dxfId="68" priority="136" stopIfTrue="1">
      <formula>(K29="")</formula>
    </cfRule>
  </conditionalFormatting>
  <conditionalFormatting sqref="Q7">
    <cfRule type="expression" dxfId="67" priority="135" stopIfTrue="1">
      <formula>(S7="")</formula>
    </cfRule>
  </conditionalFormatting>
  <conditionalFormatting sqref="R7">
    <cfRule type="expression" dxfId="66" priority="134" stopIfTrue="1">
      <formula>(S7="")</formula>
    </cfRule>
  </conditionalFormatting>
  <conditionalFormatting sqref="AG47:AG52 H7:H17 AG42:AG43 W7 H20:H24 W9:W13 W15 AG10 AG13 AG15:AG22 AG37:AG40 AG24:AG34">
    <cfRule type="expression" dxfId="65" priority="131" stopIfTrue="1">
      <formula>H7&lt;&gt;""</formula>
    </cfRule>
  </conditionalFormatting>
  <conditionalFormatting sqref="A13">
    <cfRule type="expression" dxfId="64" priority="128" stopIfTrue="1">
      <formula>(C13="")</formula>
    </cfRule>
  </conditionalFormatting>
  <conditionalFormatting sqref="B13">
    <cfRule type="expression" dxfId="63" priority="127" stopIfTrue="1">
      <formula>(C13="")</formula>
    </cfRule>
  </conditionalFormatting>
  <conditionalFormatting sqref="A22">
    <cfRule type="expression" dxfId="62" priority="126" stopIfTrue="1">
      <formula>(C22="")</formula>
    </cfRule>
  </conditionalFormatting>
  <conditionalFormatting sqref="B22">
    <cfRule type="expression" dxfId="61" priority="125" stopIfTrue="1">
      <formula>(C22="")</formula>
    </cfRule>
  </conditionalFormatting>
  <conditionalFormatting sqref="AA53">
    <cfRule type="expression" dxfId="60" priority="103" stopIfTrue="1">
      <formula>(AC52="")</formula>
    </cfRule>
  </conditionalFormatting>
  <conditionalFormatting sqref="AA45:AA46">
    <cfRule type="expression" dxfId="59" priority="162" stopIfTrue="1">
      <formula>SUM(AF48:AF52)&lt;15</formula>
    </cfRule>
    <cfRule type="expression" dxfId="58" priority="163" stopIfTrue="1">
      <formula>SUM(AF48:AF52)&gt;15</formula>
    </cfRule>
  </conditionalFormatting>
  <conditionalFormatting sqref="AA44">
    <cfRule type="expression" dxfId="57" priority="85" stopIfTrue="1">
      <formula>SUM(AF47:AF51)&lt;15</formula>
    </cfRule>
    <cfRule type="expression" dxfId="56" priority="86" stopIfTrue="1">
      <formula>SUM(AF47:AF51)&gt;15</formula>
    </cfRule>
  </conditionalFormatting>
  <conditionalFormatting sqref="AA47:AA52">
    <cfRule type="expression" dxfId="55" priority="84" stopIfTrue="1">
      <formula>(AC47="")</formula>
    </cfRule>
  </conditionalFormatting>
  <conditionalFormatting sqref="AB47:AB52">
    <cfRule type="expression" dxfId="54" priority="83" stopIfTrue="1">
      <formula>(AC47="")</formula>
    </cfRule>
  </conditionalFormatting>
  <conditionalFormatting sqref="A8">
    <cfRule type="expression" dxfId="53" priority="270" stopIfTrue="1">
      <formula>(#REF!="")</formula>
    </cfRule>
  </conditionalFormatting>
  <conditionalFormatting sqref="B8">
    <cfRule type="expression" dxfId="52" priority="272" stopIfTrue="1">
      <formula>(#REF!="")</formula>
    </cfRule>
  </conditionalFormatting>
  <conditionalFormatting sqref="A3">
    <cfRule type="expression" dxfId="51" priority="284" stopIfTrue="1">
      <formula>SUM(F7:F24)&lt;40</formula>
    </cfRule>
    <cfRule type="expression" dxfId="50" priority="285" stopIfTrue="1">
      <formula>SUM(F7:F24)&gt;40</formula>
    </cfRule>
  </conditionalFormatting>
  <conditionalFormatting sqref="AA9 AA17">
    <cfRule type="expression" dxfId="49" priority="53" stopIfTrue="1">
      <formula>(AC9="")</formula>
    </cfRule>
  </conditionalFormatting>
  <conditionalFormatting sqref="AB9 AB17">
    <cfRule type="expression" dxfId="48" priority="52" stopIfTrue="1">
      <formula>(AC9="")</formula>
    </cfRule>
  </conditionalFormatting>
  <conditionalFormatting sqref="AA37">
    <cfRule type="expression" dxfId="47" priority="45" stopIfTrue="1">
      <formula>(AC37="")</formula>
    </cfRule>
  </conditionalFormatting>
  <conditionalFormatting sqref="AB37">
    <cfRule type="expression" dxfId="46" priority="44" stopIfTrue="1">
      <formula>(AC37="")</formula>
    </cfRule>
  </conditionalFormatting>
  <conditionalFormatting sqref="Q24:R24">
    <cfRule type="expression" dxfId="45" priority="43">
      <formula>$Q$24&lt;2</formula>
    </cfRule>
  </conditionalFormatting>
  <conditionalFormatting sqref="AA41">
    <cfRule type="expression" dxfId="44" priority="39" stopIfTrue="1">
      <formula>(AC41="")</formula>
    </cfRule>
  </conditionalFormatting>
  <conditionalFormatting sqref="AB41">
    <cfRule type="expression" dxfId="43" priority="38" stopIfTrue="1">
      <formula>(AC41="")</formula>
    </cfRule>
  </conditionalFormatting>
  <conditionalFormatting sqref="AG41">
    <cfRule type="expression" dxfId="42" priority="37" stopIfTrue="1">
      <formula>AG41&lt;&gt;""</formula>
    </cfRule>
  </conditionalFormatting>
  <conditionalFormatting sqref="AA41">
    <cfRule type="expression" dxfId="41" priority="36" stopIfTrue="1">
      <formula>(AC41="")</formula>
    </cfRule>
  </conditionalFormatting>
  <conditionalFormatting sqref="AB41">
    <cfRule type="expression" dxfId="40" priority="35" stopIfTrue="1">
      <formula>(AC41="")</formula>
    </cfRule>
  </conditionalFormatting>
  <conditionalFormatting sqref="Q8">
    <cfRule type="expression" dxfId="39" priority="34" stopIfTrue="1">
      <formula>(S8="")</formula>
    </cfRule>
  </conditionalFormatting>
  <conditionalFormatting sqref="R8">
    <cfRule type="expression" dxfId="38" priority="33" stopIfTrue="1">
      <formula>(S8="")</formula>
    </cfRule>
  </conditionalFormatting>
  <conditionalFormatting sqref="W8">
    <cfRule type="expression" dxfId="37" priority="32" stopIfTrue="1">
      <formula>W8&lt;&gt;""</formula>
    </cfRule>
  </conditionalFormatting>
  <conditionalFormatting sqref="Q21:R21">
    <cfRule type="expression" dxfId="36" priority="31">
      <formula>$Q$21&lt;2</formula>
    </cfRule>
  </conditionalFormatting>
  <conditionalFormatting sqref="H19">
    <cfRule type="expression" dxfId="35" priority="30" stopIfTrue="1">
      <formula>H19&lt;&gt;""</formula>
    </cfRule>
  </conditionalFormatting>
  <conditionalFormatting sqref="H18">
    <cfRule type="expression" dxfId="34" priority="29" stopIfTrue="1">
      <formula>H18&lt;&gt;""</formula>
    </cfRule>
  </conditionalFormatting>
  <conditionalFormatting sqref="Q3">
    <cfRule type="expression" dxfId="33" priority="422" stopIfTrue="1">
      <formula>SUM(U7:U15)&lt;28</formula>
    </cfRule>
    <cfRule type="expression" dxfId="32" priority="423" stopIfTrue="1">
      <formula>SUM(U7:U15)&gt;28</formula>
    </cfRule>
  </conditionalFormatting>
  <conditionalFormatting sqref="Q14">
    <cfRule type="expression" dxfId="31" priority="28" stopIfTrue="1">
      <formula>(S14="")</formula>
    </cfRule>
  </conditionalFormatting>
  <conditionalFormatting sqref="R14">
    <cfRule type="expression" dxfId="30" priority="27" stopIfTrue="1">
      <formula>(S14="")</formula>
    </cfRule>
  </conditionalFormatting>
  <conditionalFormatting sqref="W14">
    <cfRule type="expression" dxfId="29" priority="26" stopIfTrue="1">
      <formula>W14&lt;&gt;""</formula>
    </cfRule>
  </conditionalFormatting>
  <conditionalFormatting sqref="AA12">
    <cfRule type="expression" dxfId="28" priority="25" stopIfTrue="1">
      <formula>(AC12="")</formula>
    </cfRule>
  </conditionalFormatting>
  <conditionalFormatting sqref="AB12">
    <cfRule type="expression" dxfId="27" priority="24" stopIfTrue="1">
      <formula>(AC12="")</formula>
    </cfRule>
  </conditionalFormatting>
  <conditionalFormatting sqref="AG12">
    <cfRule type="expression" dxfId="26" priority="23" stopIfTrue="1">
      <formula>AG12&lt;&gt;""</formula>
    </cfRule>
  </conditionalFormatting>
  <conditionalFormatting sqref="AA11">
    <cfRule type="expression" dxfId="25" priority="22" stopIfTrue="1">
      <formula>(AC11="")</formula>
    </cfRule>
  </conditionalFormatting>
  <conditionalFormatting sqref="AB11">
    <cfRule type="expression" dxfId="24" priority="21" stopIfTrue="1">
      <formula>(AC11="")</formula>
    </cfRule>
  </conditionalFormatting>
  <conditionalFormatting sqref="AG11">
    <cfRule type="expression" dxfId="23" priority="20" stopIfTrue="1">
      <formula>AG11&lt;&gt;""</formula>
    </cfRule>
  </conditionalFormatting>
  <conditionalFormatting sqref="AA14">
    <cfRule type="expression" dxfId="22" priority="19" stopIfTrue="1">
      <formula>(AC14="")</formula>
    </cfRule>
  </conditionalFormatting>
  <conditionalFormatting sqref="AB14">
    <cfRule type="expression" dxfId="21" priority="18" stopIfTrue="1">
      <formula>(AC14="")</formula>
    </cfRule>
  </conditionalFormatting>
  <conditionalFormatting sqref="AG14">
    <cfRule type="expression" dxfId="20" priority="17" stopIfTrue="1">
      <formula>AG14&lt;&gt;""</formula>
    </cfRule>
  </conditionalFormatting>
  <conditionalFormatting sqref="AA7:AA8">
    <cfRule type="expression" dxfId="19" priority="460" stopIfTrue="1">
      <formula>SUM(AF7:AF21)&lt;39</formula>
    </cfRule>
    <cfRule type="expression" dxfId="18" priority="461" stopIfTrue="1">
      <formula>SUM(AF7:AF21)&gt;39</formula>
    </cfRule>
  </conditionalFormatting>
  <conditionalFormatting sqref="AA24 AA31:AA34 AA36">
    <cfRule type="expression" dxfId="17" priority="14" stopIfTrue="1">
      <formula>(AC24="")</formula>
    </cfRule>
  </conditionalFormatting>
  <conditionalFormatting sqref="AB24 AB31:AB34 AB36">
    <cfRule type="expression" dxfId="16" priority="13" stopIfTrue="1">
      <formula>(AC24="")</formula>
    </cfRule>
  </conditionalFormatting>
  <conditionalFormatting sqref="AG36">
    <cfRule type="expression" dxfId="15" priority="12" stopIfTrue="1">
      <formula>AG36&lt;&gt;""</formula>
    </cfRule>
  </conditionalFormatting>
  <conditionalFormatting sqref="AB26">
    <cfRule type="expression" dxfId="14" priority="10" stopIfTrue="1">
      <formula>(AC26="")</formula>
    </cfRule>
  </conditionalFormatting>
  <conditionalFormatting sqref="AA26">
    <cfRule type="expression" dxfId="13" priority="11" stopIfTrue="1">
      <formula>(AC26="")</formula>
    </cfRule>
  </conditionalFormatting>
  <conditionalFormatting sqref="AB25">
    <cfRule type="expression" dxfId="12" priority="8" stopIfTrue="1">
      <formula>(AC25="")</formula>
    </cfRule>
  </conditionalFormatting>
  <conditionalFormatting sqref="AA25">
    <cfRule type="expression" dxfId="11" priority="9" stopIfTrue="1">
      <formula>(AC25="")</formula>
    </cfRule>
  </conditionalFormatting>
  <conditionalFormatting sqref="AA31">
    <cfRule type="expression" dxfId="10" priority="7" stopIfTrue="1">
      <formula>(AC31="")</formula>
    </cfRule>
  </conditionalFormatting>
  <conditionalFormatting sqref="AB31">
    <cfRule type="expression" dxfId="9" priority="6" stopIfTrue="1">
      <formula>(AC31="")</formula>
    </cfRule>
  </conditionalFormatting>
  <conditionalFormatting sqref="AA23">
    <cfRule type="expression" dxfId="8" priority="15" stopIfTrue="1">
      <formula>SUM(AF31:AF36)&lt;13</formula>
    </cfRule>
    <cfRule type="expression" dxfId="7" priority="16" stopIfTrue="1">
      <formula>SUM(AF31:AF36)&gt;13</formula>
    </cfRule>
  </conditionalFormatting>
  <conditionalFormatting sqref="AA35">
    <cfRule type="expression" dxfId="6" priority="5" stopIfTrue="1">
      <formula>(AC35="")</formula>
    </cfRule>
  </conditionalFormatting>
  <conditionalFormatting sqref="AB35">
    <cfRule type="expression" dxfId="5" priority="4" stopIfTrue="1">
      <formula>(AC35="")</formula>
    </cfRule>
  </conditionalFormatting>
  <conditionalFormatting sqref="AG35">
    <cfRule type="expression" dxfId="4" priority="3" stopIfTrue="1">
      <formula>AG35&lt;&gt;""</formula>
    </cfRule>
  </conditionalFormatting>
  <conditionalFormatting sqref="AA35">
    <cfRule type="expression" dxfId="3" priority="2" stopIfTrue="1">
      <formula>(AC35="")</formula>
    </cfRule>
  </conditionalFormatting>
  <conditionalFormatting sqref="AB35">
    <cfRule type="expression" dxfId="2" priority="1" stopIfTrue="1">
      <formula>(AC35="")</formula>
    </cfRule>
  </conditionalFormatting>
  <conditionalFormatting sqref="AA3">
    <cfRule type="expression" dxfId="1" priority="484" stopIfTrue="1">
      <formula>SUM(AE9:AE42)&lt;52</formula>
    </cfRule>
    <cfRule type="expression" dxfId="0" priority="485" stopIfTrue="1">
      <formula>SUM(AE9:AE42)&gt;52</formula>
    </cfRule>
  </conditionalFormatting>
  <printOptions horizontalCentered="1" verticalCentered="1"/>
  <pageMargins left="0.3" right="0.3" top="0.2" bottom="0.2" header="0.5" footer="0.5"/>
  <pageSetup scale="93"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tabSelected="1" topLeftCell="A16" zoomScale="85" workbookViewId="0">
      <selection activeCell="E27" sqref="E2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206" t="s">
        <v>2</v>
      </c>
      <c r="B1" s="206"/>
      <c r="C1" s="206"/>
      <c r="D1" s="206"/>
      <c r="E1" s="206"/>
      <c r="F1" s="206"/>
      <c r="G1" s="5"/>
      <c r="H1" s="5"/>
    </row>
    <row r="2" spans="1:8" s="8" customFormat="1" ht="15.75" customHeight="1" x14ac:dyDescent="0.3">
      <c r="A2" s="207" t="s">
        <v>3</v>
      </c>
      <c r="B2" s="207"/>
      <c r="C2" s="207"/>
      <c r="D2" s="207"/>
      <c r="E2" s="207"/>
      <c r="F2" s="207"/>
      <c r="G2" s="7"/>
      <c r="H2" s="7"/>
    </row>
    <row r="3" spans="1:8" s="8" customFormat="1" ht="15" customHeight="1" x14ac:dyDescent="0.3">
      <c r="A3" s="207" t="s">
        <v>77</v>
      </c>
      <c r="B3" s="207"/>
      <c r="C3" s="207"/>
      <c r="D3" s="207"/>
      <c r="E3" s="207"/>
      <c r="F3" s="20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8" t="str">
        <f>'FDSC-MTS'!B1</f>
        <v>Name, Student</v>
      </c>
      <c r="C7" s="208"/>
      <c r="D7" s="208"/>
      <c r="E7" s="209"/>
      <c r="F7" s="21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75" customHeight="1" x14ac:dyDescent="0.3">
      <c r="A10" s="24"/>
      <c r="B10" s="211" t="str">
        <f>'FDSC-MTS'!S1</f>
        <v>999-99-999</v>
      </c>
      <c r="C10" s="211"/>
      <c r="D10" s="211"/>
      <c r="E10" s="133">
        <f>'FDSC-MTS'!Q18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8"/>
      <c r="B13" s="212"/>
      <c r="C13" s="212"/>
      <c r="D13" s="212"/>
      <c r="E13" s="213" t="str">
        <f>'FDSC-MTS'!Z1</f>
        <v>FDSC-MTS</v>
      </c>
      <c r="F13" s="213"/>
      <c r="G13" s="214"/>
      <c r="H13" s="7"/>
    </row>
    <row r="14" spans="1:8" s="8" customFormat="1" ht="10.5" customHeight="1" x14ac:dyDescent="0.3">
      <c r="A14" s="9"/>
      <c r="B14" s="215"/>
      <c r="C14" s="215"/>
      <c r="D14" s="11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8" t="str">
        <f>'FDSC-MTS'!AG1</f>
        <v>AdvisorName</v>
      </c>
      <c r="C16" s="208"/>
      <c r="D16" s="14"/>
      <c r="E16" s="128" t="str">
        <f>'FDSC-MTS'!Q21</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9"/>
      <c r="D18" s="12"/>
      <c r="E18" s="13" t="s">
        <v>13</v>
      </c>
      <c r="F18" s="10"/>
      <c r="G18" s="7"/>
      <c r="H18" s="7"/>
    </row>
    <row r="19" spans="1:8" s="8" customFormat="1" ht="15.75" customHeight="1" x14ac:dyDescent="0.3">
      <c r="A19" s="9"/>
      <c r="B19" s="216"/>
      <c r="C19" s="216"/>
      <c r="D19" s="14"/>
      <c r="E19" s="128" t="str">
        <f>'FDSC-MTS'!Q24</f>
        <v>N/A</v>
      </c>
      <c r="F19" s="10"/>
      <c r="G19" s="7"/>
      <c r="H19" s="7"/>
    </row>
    <row r="20" spans="1:8" s="8" customFormat="1" ht="21" customHeight="1" x14ac:dyDescent="0.35">
      <c r="A20" s="11" t="s">
        <v>62</v>
      </c>
      <c r="B20" s="12"/>
      <c r="C20" s="130">
        <f>'FDSC-MTS'!Q20</f>
        <v>0</v>
      </c>
      <c r="D20" s="121"/>
      <c r="E20" s="10" t="s">
        <v>52</v>
      </c>
      <c r="F20" s="129">
        <f>'FDSC-MTS'!Q22</f>
        <v>0</v>
      </c>
      <c r="G20" s="7"/>
      <c r="H20" s="7"/>
    </row>
    <row r="21" spans="1:8" s="8" customFormat="1" ht="18" x14ac:dyDescent="0.35">
      <c r="A21" s="11" t="s">
        <v>14</v>
      </c>
      <c r="B21" s="12"/>
      <c r="C21" s="205"/>
      <c r="D21" s="205"/>
      <c r="E21" s="10" t="s">
        <v>53</v>
      </c>
      <c r="F21" s="129">
        <f>'FDSC-MTS'!Q23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64"/>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200"/>
      <c r="C25" s="201"/>
      <c r="D25" s="201"/>
      <c r="E25" s="201"/>
      <c r="F25" s="201"/>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22"/>
      <c r="E27" s="10" t="s">
        <v>54</v>
      </c>
      <c r="F27" s="10"/>
      <c r="G27" s="7"/>
      <c r="H27" s="7"/>
    </row>
    <row r="28" spans="1:8" s="8" customFormat="1" ht="21" hidden="1" customHeight="1" x14ac:dyDescent="0.3">
      <c r="A28" s="9"/>
      <c r="B28" s="202"/>
      <c r="C28" s="202"/>
      <c r="D28" s="113"/>
      <c r="E28" s="10"/>
      <c r="F28" s="10"/>
      <c r="G28" s="7"/>
      <c r="H28" s="7"/>
    </row>
    <row r="29" spans="1:8" s="8" customFormat="1" ht="19.5" customHeight="1" x14ac:dyDescent="0.3">
      <c r="A29" s="123"/>
      <c r="B29" s="203"/>
      <c r="C29" s="203"/>
      <c r="D29" s="203"/>
      <c r="E29" s="204"/>
      <c r="F29" s="204"/>
      <c r="G29" s="7"/>
      <c r="H29" s="7"/>
    </row>
    <row r="30" spans="1:8" s="8" customFormat="1" ht="6.75" customHeight="1" x14ac:dyDescent="0.35">
      <c r="A30" s="11"/>
      <c r="B30" s="9"/>
      <c r="C30" s="9"/>
      <c r="D30" s="124"/>
      <c r="E30" s="10"/>
      <c r="F30" s="10"/>
      <c r="G30" s="7"/>
      <c r="H30" s="7"/>
    </row>
    <row r="31" spans="1:8" s="8" customFormat="1" ht="19.5" customHeight="1" x14ac:dyDescent="0.35">
      <c r="A31" s="11" t="s">
        <v>17</v>
      </c>
      <c r="B31" s="9"/>
      <c r="C31" s="9"/>
      <c r="D31" s="18"/>
      <c r="E31" s="120"/>
      <c r="F31" s="10"/>
      <c r="G31" s="7"/>
      <c r="H31" s="7"/>
    </row>
    <row r="32" spans="1:8" s="8" customFormat="1" ht="15.75" customHeight="1" x14ac:dyDescent="0.35">
      <c r="A32" s="9"/>
      <c r="B32" s="125"/>
      <c r="C32" s="11"/>
      <c r="D32" s="11"/>
      <c r="E32" s="10" t="s">
        <v>136</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63</v>
      </c>
      <c r="B38" s="19"/>
      <c r="C38" s="19"/>
      <c r="D38" s="19"/>
      <c r="E38" s="126"/>
      <c r="F38" s="126"/>
      <c r="G38" s="21"/>
      <c r="H38" s="21"/>
    </row>
    <row r="39" spans="1:9" ht="15.6" x14ac:dyDescent="0.3">
      <c r="A39" s="20"/>
      <c r="B39" s="199" t="s">
        <v>73</v>
      </c>
      <c r="C39" s="199"/>
      <c r="D39" s="199"/>
      <c r="E39" s="199"/>
      <c r="F39" s="199"/>
      <c r="G39" s="199"/>
      <c r="H39" s="199"/>
      <c r="I39" s="199"/>
    </row>
    <row r="40" spans="1:9" x14ac:dyDescent="0.25">
      <c r="A40" s="19"/>
      <c r="B40" s="19"/>
      <c r="C40" s="19"/>
      <c r="D40" s="19"/>
      <c r="E40" s="20"/>
      <c r="F40" s="20"/>
      <c r="G40" s="21"/>
      <c r="H40" s="21"/>
    </row>
    <row r="41" spans="1:9" ht="3.75" customHeight="1" x14ac:dyDescent="0.25">
      <c r="A41" s="19"/>
      <c r="B41" s="19"/>
      <c r="C41" s="19"/>
      <c r="D41" s="19"/>
      <c r="E41" s="126"/>
      <c r="F41" s="126"/>
      <c r="G41" s="21"/>
      <c r="H41" s="21"/>
    </row>
    <row r="42" spans="1:9" ht="15" customHeight="1" x14ac:dyDescent="0.3">
      <c r="A42" s="19"/>
      <c r="B42" s="199" t="s">
        <v>74</v>
      </c>
      <c r="C42" s="199"/>
      <c r="D42" s="199"/>
      <c r="E42" s="199"/>
      <c r="F42" s="199"/>
      <c r="G42" s="199"/>
      <c r="H42" s="199"/>
      <c r="I42" s="199"/>
    </row>
    <row r="43" spans="1:9" x14ac:dyDescent="0.25">
      <c r="C43" s="126"/>
      <c r="D43" s="126"/>
    </row>
    <row r="44" spans="1:9" x14ac:dyDescent="0.25">
      <c r="E44" s="126"/>
      <c r="F44" s="126"/>
    </row>
    <row r="45" spans="1:9" ht="13.5" customHeight="1" x14ac:dyDescent="0.3">
      <c r="B45" s="199" t="s">
        <v>75</v>
      </c>
      <c r="C45" s="199"/>
      <c r="D45" s="199"/>
      <c r="E45" s="199"/>
      <c r="F45" s="199"/>
      <c r="G45" s="199"/>
      <c r="H45" s="199"/>
      <c r="I45" s="199"/>
    </row>
    <row r="46" spans="1:9" x14ac:dyDescent="0.25">
      <c r="C46" s="127"/>
      <c r="D46" s="127"/>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H16" sqref="H16"/>
    </sheetView>
  </sheetViews>
  <sheetFormatPr defaultRowHeight="13.2" x14ac:dyDescent="0.25"/>
  <cols>
    <col min="2" max="2" width="11.88671875" customWidth="1"/>
    <col min="4" max="4" width="24.44140625" customWidth="1"/>
    <col min="5" max="5" width="35.88671875" customWidth="1"/>
  </cols>
  <sheetData>
    <row r="1" spans="1:5" ht="17.399999999999999" x14ac:dyDescent="0.25">
      <c r="A1" s="246"/>
      <c r="B1" s="248" t="s">
        <v>78</v>
      </c>
      <c r="C1" s="249"/>
      <c r="D1" s="249"/>
      <c r="E1" s="249"/>
    </row>
    <row r="2" spans="1:5" ht="15.75" customHeight="1" x14ac:dyDescent="0.25">
      <c r="A2" s="246"/>
      <c r="B2" s="250" t="s">
        <v>79</v>
      </c>
      <c r="C2" s="251"/>
      <c r="D2" s="251"/>
      <c r="E2" s="251"/>
    </row>
    <row r="3" spans="1:5" x14ac:dyDescent="0.25">
      <c r="A3" s="246"/>
      <c r="B3" s="252" t="s">
        <v>80</v>
      </c>
      <c r="C3" s="253"/>
      <c r="D3" s="253"/>
      <c r="E3" s="253"/>
    </row>
    <row r="4" spans="1:5" ht="13.8" x14ac:dyDescent="0.25">
      <c r="A4" s="246"/>
      <c r="B4" s="254" t="s">
        <v>81</v>
      </c>
      <c r="C4" s="255"/>
      <c r="D4" s="255"/>
      <c r="E4" s="255"/>
    </row>
    <row r="5" spans="1:5" ht="13.8" x14ac:dyDescent="0.25">
      <c r="A5" s="246"/>
      <c r="B5" s="254" t="s">
        <v>82</v>
      </c>
      <c r="C5" s="255"/>
      <c r="D5" s="255"/>
      <c r="E5" s="255"/>
    </row>
    <row r="6" spans="1:5" ht="13.8" x14ac:dyDescent="0.25">
      <c r="A6" s="246"/>
      <c r="B6" s="254" t="s">
        <v>83</v>
      </c>
      <c r="C6" s="255"/>
      <c r="D6" s="255"/>
      <c r="E6" s="255"/>
    </row>
    <row r="7" spans="1:5" x14ac:dyDescent="0.25">
      <c r="A7" s="246"/>
      <c r="B7" s="256" t="s">
        <v>84</v>
      </c>
      <c r="C7" s="257"/>
      <c r="D7" s="257"/>
      <c r="E7" s="257"/>
    </row>
    <row r="8" spans="1:5" ht="15.75" customHeight="1" x14ac:dyDescent="0.25">
      <c r="A8" s="246"/>
      <c r="B8" s="258" t="s">
        <v>85</v>
      </c>
      <c r="C8" s="259"/>
      <c r="D8" s="259"/>
      <c r="E8" s="259"/>
    </row>
    <row r="9" spans="1:5" ht="13.8" thickBot="1" x14ac:dyDescent="0.3">
      <c r="A9" s="247"/>
      <c r="B9" s="260"/>
      <c r="C9" s="261"/>
      <c r="D9" s="261"/>
      <c r="E9" s="261"/>
    </row>
    <row r="10" spans="1:5" ht="13.8" thickBot="1" x14ac:dyDescent="0.3">
      <c r="A10" s="233" t="s">
        <v>86</v>
      </c>
      <c r="B10" s="234"/>
      <c r="C10" s="234"/>
      <c r="D10" s="235"/>
      <c r="E10" s="152" t="s">
        <v>71</v>
      </c>
    </row>
    <row r="11" spans="1:5" ht="13.8" thickBot="1" x14ac:dyDescent="0.3">
      <c r="A11" s="262" t="s">
        <v>87</v>
      </c>
      <c r="B11" s="263"/>
      <c r="C11" s="153" t="s">
        <v>88</v>
      </c>
      <c r="D11" s="153" t="s">
        <v>89</v>
      </c>
      <c r="E11" s="154"/>
    </row>
    <row r="12" spans="1:5" ht="32.4" thickBot="1" x14ac:dyDescent="0.3">
      <c r="A12" s="227" t="s">
        <v>96</v>
      </c>
      <c r="B12" s="229"/>
      <c r="C12" s="159">
        <v>6</v>
      </c>
      <c r="D12" s="160" t="s">
        <v>97</v>
      </c>
      <c r="E12" s="154" t="s">
        <v>90</v>
      </c>
    </row>
    <row r="13" spans="1:5" ht="21" thickBot="1" x14ac:dyDescent="0.3">
      <c r="A13" s="227" t="s">
        <v>98</v>
      </c>
      <c r="B13" s="229"/>
      <c r="C13" s="159">
        <v>6</v>
      </c>
      <c r="D13" s="160" t="s">
        <v>99</v>
      </c>
      <c r="E13" s="155" t="s">
        <v>91</v>
      </c>
    </row>
    <row r="14" spans="1:5" ht="21" thickBot="1" x14ac:dyDescent="0.3">
      <c r="A14" s="227" t="s">
        <v>100</v>
      </c>
      <c r="B14" s="229"/>
      <c r="C14" s="159">
        <v>6</v>
      </c>
      <c r="D14" s="160" t="s">
        <v>101</v>
      </c>
      <c r="E14" s="156" t="s">
        <v>134</v>
      </c>
    </row>
    <row r="15" spans="1:5" ht="13.8" thickBot="1" x14ac:dyDescent="0.3">
      <c r="A15" s="227" t="s">
        <v>102</v>
      </c>
      <c r="B15" s="229"/>
      <c r="C15" s="159">
        <v>6</v>
      </c>
      <c r="D15" s="160" t="s">
        <v>103</v>
      </c>
      <c r="E15" s="156"/>
    </row>
    <row r="16" spans="1:5" x14ac:dyDescent="0.25">
      <c r="A16" s="222" t="s">
        <v>104</v>
      </c>
      <c r="B16" s="223"/>
      <c r="C16" s="224">
        <v>7</v>
      </c>
      <c r="D16" s="236" t="s">
        <v>107</v>
      </c>
      <c r="E16" s="154" t="s">
        <v>92</v>
      </c>
    </row>
    <row r="17" spans="1:5" x14ac:dyDescent="0.25">
      <c r="A17" s="220" t="s">
        <v>105</v>
      </c>
      <c r="B17" s="221"/>
      <c r="C17" s="225"/>
      <c r="D17" s="237"/>
      <c r="E17" s="156" t="s">
        <v>135</v>
      </c>
    </row>
    <row r="18" spans="1:5" ht="13.8" thickBot="1" x14ac:dyDescent="0.3">
      <c r="A18" s="217" t="s">
        <v>106</v>
      </c>
      <c r="B18" s="219"/>
      <c r="C18" s="226"/>
      <c r="D18" s="238"/>
      <c r="E18" s="156" t="s">
        <v>93</v>
      </c>
    </row>
    <row r="19" spans="1:5" ht="21" thickBot="1" x14ac:dyDescent="0.3">
      <c r="A19" s="227" t="s">
        <v>108</v>
      </c>
      <c r="B19" s="229"/>
      <c r="C19" s="159">
        <v>3</v>
      </c>
      <c r="D19" s="160" t="s">
        <v>109</v>
      </c>
      <c r="E19" s="156" t="s">
        <v>94</v>
      </c>
    </row>
    <row r="20" spans="1:5" ht="21" thickBot="1" x14ac:dyDescent="0.3">
      <c r="A20" s="227" t="s">
        <v>110</v>
      </c>
      <c r="B20" s="229"/>
      <c r="C20" s="159">
        <v>6</v>
      </c>
      <c r="D20" s="160" t="s">
        <v>111</v>
      </c>
      <c r="E20" s="156" t="s">
        <v>95</v>
      </c>
    </row>
    <row r="21" spans="1:5" ht="12.75" customHeight="1" x14ac:dyDescent="0.25">
      <c r="A21" s="239" t="s">
        <v>112</v>
      </c>
      <c r="B21" s="240"/>
      <c r="C21" s="240"/>
      <c r="D21" s="241"/>
      <c r="E21" s="156"/>
    </row>
    <row r="22" spans="1:5" ht="12.75" customHeight="1" x14ac:dyDescent="0.25">
      <c r="A22" s="242" t="s">
        <v>113</v>
      </c>
      <c r="B22" s="243"/>
      <c r="C22" s="243"/>
      <c r="D22" s="244"/>
      <c r="E22" s="156"/>
    </row>
    <row r="23" spans="1:5" ht="12.75" customHeight="1" x14ac:dyDescent="0.25">
      <c r="A23" s="220" t="s">
        <v>114</v>
      </c>
      <c r="B23" s="245"/>
      <c r="C23" s="245"/>
      <c r="D23" s="221"/>
      <c r="E23" s="157"/>
    </row>
    <row r="24" spans="1:5" ht="13.8" thickBot="1" x14ac:dyDescent="0.3">
      <c r="A24" s="217" t="s">
        <v>115</v>
      </c>
      <c r="B24" s="218"/>
      <c r="C24" s="218"/>
      <c r="D24" s="219"/>
      <c r="E24" s="157"/>
    </row>
    <row r="25" spans="1:5" ht="13.8" thickBot="1" x14ac:dyDescent="0.3">
      <c r="A25" s="227" t="s">
        <v>116</v>
      </c>
      <c r="B25" s="228"/>
      <c r="C25" s="228"/>
      <c r="D25" s="229"/>
      <c r="E25" s="157"/>
    </row>
    <row r="26" spans="1:5" ht="13.8" thickBot="1" x14ac:dyDescent="0.3">
      <c r="A26" s="233" t="s">
        <v>117</v>
      </c>
      <c r="B26" s="234"/>
      <c r="C26" s="234"/>
      <c r="D26" s="235"/>
      <c r="E26" s="157"/>
    </row>
    <row r="27" spans="1:5" ht="25.5" customHeight="1" x14ac:dyDescent="0.25">
      <c r="A27" s="222" t="s">
        <v>118</v>
      </c>
      <c r="B27" s="223"/>
      <c r="C27" s="161">
        <v>1</v>
      </c>
      <c r="D27" s="162" t="s">
        <v>122</v>
      </c>
      <c r="E27" s="157"/>
    </row>
    <row r="28" spans="1:5" x14ac:dyDescent="0.25">
      <c r="A28" s="220"/>
      <c r="B28" s="221"/>
      <c r="C28" s="161"/>
      <c r="D28" s="162"/>
      <c r="E28" s="157"/>
    </row>
    <row r="29" spans="1:5" ht="12.75" customHeight="1" x14ac:dyDescent="0.25">
      <c r="A29" s="220" t="s">
        <v>119</v>
      </c>
      <c r="B29" s="221"/>
      <c r="C29" s="161"/>
      <c r="D29" s="162"/>
      <c r="E29" s="157"/>
    </row>
    <row r="30" spans="1:5" x14ac:dyDescent="0.25">
      <c r="A30" s="220"/>
      <c r="B30" s="221"/>
      <c r="C30" s="161">
        <v>4</v>
      </c>
      <c r="D30" s="162" t="s">
        <v>123</v>
      </c>
      <c r="E30" s="157"/>
    </row>
    <row r="31" spans="1:5" x14ac:dyDescent="0.25">
      <c r="A31" s="220"/>
      <c r="B31" s="221"/>
      <c r="C31" s="161"/>
      <c r="D31" s="162"/>
      <c r="E31" s="157"/>
    </row>
    <row r="32" spans="1:5" ht="12.75" customHeight="1" x14ac:dyDescent="0.25">
      <c r="A32" s="220" t="s">
        <v>120</v>
      </c>
      <c r="B32" s="221"/>
      <c r="C32" s="161"/>
      <c r="D32" s="162"/>
      <c r="E32" s="157"/>
    </row>
    <row r="33" spans="1:5" ht="30.6" x14ac:dyDescent="0.25">
      <c r="A33" s="220"/>
      <c r="B33" s="221"/>
      <c r="C33" s="161">
        <v>4</v>
      </c>
      <c r="D33" s="162" t="s">
        <v>124</v>
      </c>
      <c r="E33" s="157"/>
    </row>
    <row r="34" spans="1:5" ht="30.6" x14ac:dyDescent="0.25">
      <c r="A34" s="220" t="s">
        <v>121</v>
      </c>
      <c r="B34" s="221"/>
      <c r="C34" s="161">
        <v>13</v>
      </c>
      <c r="D34" s="162" t="s">
        <v>125</v>
      </c>
      <c r="E34" s="157"/>
    </row>
    <row r="35" spans="1:5" ht="13.8" thickBot="1" x14ac:dyDescent="0.3">
      <c r="A35" s="220"/>
      <c r="B35" s="221"/>
      <c r="C35" s="161"/>
      <c r="D35" s="157"/>
      <c r="E35" s="157"/>
    </row>
    <row r="36" spans="1:5" ht="30.6" x14ac:dyDescent="0.25">
      <c r="A36" s="222" t="s">
        <v>126</v>
      </c>
      <c r="B36" s="223"/>
      <c r="C36" s="224">
        <v>6</v>
      </c>
      <c r="D36" s="165" t="s">
        <v>127</v>
      </c>
      <c r="E36" s="163" t="s">
        <v>129</v>
      </c>
    </row>
    <row r="37" spans="1:5" ht="30.6" x14ac:dyDescent="0.25">
      <c r="A37" s="220"/>
      <c r="B37" s="221"/>
      <c r="C37" s="225"/>
      <c r="D37" s="162" t="s">
        <v>128</v>
      </c>
      <c r="E37" s="161" t="s">
        <v>130</v>
      </c>
    </row>
    <row r="38" spans="1:5" ht="13.8" thickBot="1" x14ac:dyDescent="0.3">
      <c r="A38" s="217"/>
      <c r="B38" s="219"/>
      <c r="C38" s="226"/>
      <c r="D38" s="158"/>
      <c r="E38" s="164"/>
    </row>
    <row r="39" spans="1:5" ht="30.75" customHeight="1" thickBot="1" x14ac:dyDescent="0.3">
      <c r="A39" s="227" t="s">
        <v>131</v>
      </c>
      <c r="B39" s="228"/>
      <c r="C39" s="228"/>
      <c r="D39" s="228"/>
      <c r="E39" s="229"/>
    </row>
    <row r="40" spans="1:5" ht="38.25" customHeight="1" x14ac:dyDescent="0.25">
      <c r="A40" s="230" t="s">
        <v>132</v>
      </c>
      <c r="B40" s="231"/>
      <c r="C40" s="231"/>
      <c r="D40" s="231"/>
      <c r="E40" s="232"/>
    </row>
    <row r="41" spans="1:5" ht="39.75" customHeight="1" thickBot="1" x14ac:dyDescent="0.3">
      <c r="A41" s="217" t="s">
        <v>133</v>
      </c>
      <c r="B41" s="218"/>
      <c r="C41" s="218"/>
      <c r="D41" s="218"/>
      <c r="E41" s="219"/>
    </row>
  </sheetData>
  <sheetProtection sheet="1" objects="1" scenarios="1"/>
  <mergeCells count="43">
    <mergeCell ref="A14:B14"/>
    <mergeCell ref="A1:A9"/>
    <mergeCell ref="B1:E1"/>
    <mergeCell ref="B2:E2"/>
    <mergeCell ref="B3:E3"/>
    <mergeCell ref="B4:E4"/>
    <mergeCell ref="B5:E5"/>
    <mergeCell ref="B6:E6"/>
    <mergeCell ref="B7:E7"/>
    <mergeCell ref="B8:E8"/>
    <mergeCell ref="B9:E9"/>
    <mergeCell ref="A10:D10"/>
    <mergeCell ref="A11:B11"/>
    <mergeCell ref="A12:B12"/>
    <mergeCell ref="A13:B13"/>
    <mergeCell ref="A24:D24"/>
    <mergeCell ref="A15:B15"/>
    <mergeCell ref="A16:B16"/>
    <mergeCell ref="A17:B17"/>
    <mergeCell ref="A18:B18"/>
    <mergeCell ref="C16:C18"/>
    <mergeCell ref="D16:D18"/>
    <mergeCell ref="A19:B19"/>
    <mergeCell ref="A20:B20"/>
    <mergeCell ref="A21:D21"/>
    <mergeCell ref="A22:D22"/>
    <mergeCell ref="A23:D23"/>
    <mergeCell ref="A31:B31"/>
    <mergeCell ref="A32:B32"/>
    <mergeCell ref="A33:B33"/>
    <mergeCell ref="A35:B35"/>
    <mergeCell ref="A25:D25"/>
    <mergeCell ref="A26:D26"/>
    <mergeCell ref="A27:B27"/>
    <mergeCell ref="A28:B28"/>
    <mergeCell ref="A29:B29"/>
    <mergeCell ref="A30:B30"/>
    <mergeCell ref="A41:E41"/>
    <mergeCell ref="A34:B34"/>
    <mergeCell ref="A36:B38"/>
    <mergeCell ref="C36:C38"/>
    <mergeCell ref="A39:E39"/>
    <mergeCell ref="A40:E40"/>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FDSC-MTS</vt:lpstr>
      <vt:lpstr>GRAD CHECK</vt:lpstr>
      <vt:lpstr>ADVISOR'S NOTES</vt:lpstr>
      <vt:lpstr>CONCENTRATION SHEET</vt:lpstr>
      <vt:lpstr>'FDSC-MTS'!Print_Area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2016-07-12T19:41:16Z</cp:lastPrinted>
  <dcterms:created xsi:type="dcterms:W3CDTF">2011-07-12T20:37:04Z</dcterms:created>
  <dcterms:modified xsi:type="dcterms:W3CDTF">2020-06-30T14:40:21Z</dcterms:modified>
</cp:coreProperties>
</file>