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CM" sheetId="3" r:id="rId1"/>
    <sheet name="GRAD CHECK" sheetId="4" r:id="rId2"/>
    <sheet name="ADVISOR'S NOTES" sheetId="1" r:id="rId3"/>
    <sheet name="CourseLeaf Degree Sheet" sheetId="5" r:id="rId4"/>
  </sheets>
  <definedNames>
    <definedName name="_xlnm.Print_Area" localSheetId="0">AGCM!$A$1:$AI$44</definedName>
    <definedName name="_xlnm.Print_Area" localSheetId="3">'CourseLeaf Degree Sheet'!$A$1:$A$110</definedName>
    <definedName name="_xlnm.Print_Area" localSheetId="1">'GRAD CHECK'!$A$1:$I$46</definedName>
  </definedNames>
  <calcPr calcId="162913"/>
</workbook>
</file>

<file path=xl/calcChain.xml><?xml version="1.0" encoding="utf-8"?>
<calcChain xmlns="http://schemas.openxmlformats.org/spreadsheetml/2006/main">
  <c r="Q26" i="3" l="1"/>
  <c r="Q25" i="3"/>
  <c r="Q24" i="3"/>
  <c r="Q23" i="3"/>
  <c r="AD42" i="3" l="1"/>
  <c r="AE42" i="3"/>
  <c r="AF42" i="3"/>
  <c r="AF14" i="3" l="1"/>
  <c r="AE14" i="3"/>
  <c r="AD14" i="3"/>
  <c r="AD9" i="3"/>
  <c r="AE9" i="3"/>
  <c r="AF9" i="3"/>
  <c r="V16" i="3"/>
  <c r="U16" i="3"/>
  <c r="T16" i="3"/>
  <c r="V17" i="3"/>
  <c r="U17" i="3"/>
  <c r="T17" i="3"/>
  <c r="G18" i="3"/>
  <c r="F18" i="3"/>
  <c r="E18" i="3"/>
  <c r="G17" i="3"/>
  <c r="F17" i="3"/>
  <c r="E17" i="3"/>
  <c r="E13" i="4"/>
  <c r="B16" i="4"/>
  <c r="B10" i="4"/>
  <c r="B7" i="4"/>
  <c r="AF41" i="3"/>
  <c r="AE41" i="3"/>
  <c r="AD41" i="3"/>
  <c r="AF40" i="3"/>
  <c r="AE40" i="3"/>
  <c r="AD40" i="3"/>
  <c r="AF39" i="3"/>
  <c r="AE39" i="3"/>
  <c r="AD39" i="3"/>
  <c r="AF38" i="3"/>
  <c r="AE38" i="3"/>
  <c r="AD38" i="3"/>
  <c r="T13" i="3"/>
  <c r="U13" i="3"/>
  <c r="V13" i="3"/>
  <c r="T14" i="3"/>
  <c r="U14" i="3"/>
  <c r="V14" i="3"/>
  <c r="T18" i="3"/>
  <c r="U18" i="3"/>
  <c r="V18" i="3"/>
  <c r="T19" i="3"/>
  <c r="U19" i="3"/>
  <c r="V19" i="3"/>
  <c r="O43" i="3"/>
  <c r="N43" i="3"/>
  <c r="M43" i="3"/>
  <c r="G44" i="3"/>
  <c r="F44" i="3"/>
  <c r="E44" i="3"/>
  <c r="O42" i="3"/>
  <c r="N42" i="3"/>
  <c r="M42" i="3"/>
  <c r="G43" i="3"/>
  <c r="F43" i="3"/>
  <c r="E43" i="3"/>
  <c r="O41" i="3"/>
  <c r="N41" i="3"/>
  <c r="M41" i="3"/>
  <c r="G42" i="3"/>
  <c r="F42" i="3"/>
  <c r="E42" i="3"/>
  <c r="O40" i="3"/>
  <c r="N40" i="3"/>
  <c r="M40" i="3"/>
  <c r="G41" i="3"/>
  <c r="F41" i="3"/>
  <c r="E41" i="3"/>
  <c r="O39" i="3"/>
  <c r="N39" i="3"/>
  <c r="M39" i="3"/>
  <c r="G40" i="3"/>
  <c r="F40" i="3"/>
  <c r="E40" i="3"/>
  <c r="O38" i="3"/>
  <c r="N38" i="3"/>
  <c r="M38" i="3"/>
  <c r="G39" i="3"/>
  <c r="F39" i="3"/>
  <c r="E39" i="3"/>
  <c r="O37" i="3"/>
  <c r="N37" i="3"/>
  <c r="M37" i="3"/>
  <c r="G38" i="3"/>
  <c r="F38" i="3"/>
  <c r="E38" i="3"/>
  <c r="O36" i="3"/>
  <c r="N36" i="3"/>
  <c r="M36" i="3"/>
  <c r="G37" i="3"/>
  <c r="F37" i="3"/>
  <c r="E37" i="3"/>
  <c r="AF37" i="3"/>
  <c r="AE37" i="3"/>
  <c r="AD37" i="3"/>
  <c r="O35" i="3"/>
  <c r="N35" i="3"/>
  <c r="M35" i="3"/>
  <c r="G36" i="3"/>
  <c r="F36" i="3"/>
  <c r="E36" i="3"/>
  <c r="AF36" i="3"/>
  <c r="AE36" i="3"/>
  <c r="AD36" i="3"/>
  <c r="O34" i="3"/>
  <c r="N34" i="3"/>
  <c r="M34" i="3"/>
  <c r="G35" i="3"/>
  <c r="F35" i="3"/>
  <c r="E35" i="3"/>
  <c r="AF35" i="3"/>
  <c r="AE35" i="3"/>
  <c r="AD35" i="3"/>
  <c r="O33" i="3"/>
  <c r="N33" i="3"/>
  <c r="M33" i="3"/>
  <c r="G34" i="3"/>
  <c r="F34" i="3"/>
  <c r="E34" i="3"/>
  <c r="AF34" i="3"/>
  <c r="AE34" i="3"/>
  <c r="AD34" i="3"/>
  <c r="O32" i="3"/>
  <c r="N32" i="3"/>
  <c r="M32" i="3"/>
  <c r="G33" i="3"/>
  <c r="F33" i="3"/>
  <c r="E33" i="3"/>
  <c r="AF33" i="3"/>
  <c r="AE33" i="3"/>
  <c r="AD33" i="3"/>
  <c r="O31" i="3"/>
  <c r="N31" i="3"/>
  <c r="M31" i="3"/>
  <c r="G32" i="3"/>
  <c r="F32" i="3"/>
  <c r="E32" i="3"/>
  <c r="AF32" i="3"/>
  <c r="AE32" i="3"/>
  <c r="AD32" i="3"/>
  <c r="O30" i="3"/>
  <c r="N30" i="3"/>
  <c r="M30" i="3"/>
  <c r="G31" i="3"/>
  <c r="F31" i="3"/>
  <c r="E31" i="3"/>
  <c r="O29" i="3"/>
  <c r="N29" i="3"/>
  <c r="M29" i="3"/>
  <c r="G30" i="3"/>
  <c r="F30" i="3"/>
  <c r="E30" i="3"/>
  <c r="O28" i="3"/>
  <c r="N28" i="3"/>
  <c r="M28" i="3"/>
  <c r="G29" i="3"/>
  <c r="F29" i="3"/>
  <c r="E29" i="3"/>
  <c r="AF23" i="3"/>
  <c r="AE23" i="3"/>
  <c r="AD23" i="3"/>
  <c r="G24" i="3"/>
  <c r="F24" i="3"/>
  <c r="E24" i="3"/>
  <c r="AF22" i="3"/>
  <c r="AE22" i="3"/>
  <c r="AD22" i="3"/>
  <c r="G23" i="3"/>
  <c r="F23" i="3"/>
  <c r="E23" i="3"/>
  <c r="AF21" i="3"/>
  <c r="AE21" i="3"/>
  <c r="AD21" i="3"/>
  <c r="G22" i="3"/>
  <c r="F22" i="3"/>
  <c r="E22" i="3"/>
  <c r="AF20" i="3"/>
  <c r="AE20" i="3"/>
  <c r="AD20" i="3"/>
  <c r="G21" i="3"/>
  <c r="F21" i="3"/>
  <c r="E21" i="3"/>
  <c r="AF19" i="3"/>
  <c r="AE19" i="3"/>
  <c r="AD19" i="3"/>
  <c r="G20" i="3"/>
  <c r="F20" i="3"/>
  <c r="E20" i="3"/>
  <c r="AF18" i="3"/>
  <c r="AE18" i="3"/>
  <c r="AD18" i="3"/>
  <c r="V15" i="3"/>
  <c r="U15" i="3"/>
  <c r="T15" i="3"/>
  <c r="G19" i="3"/>
  <c r="F19" i="3"/>
  <c r="E19" i="3"/>
  <c r="AF17" i="3"/>
  <c r="AE17" i="3"/>
  <c r="AD17" i="3"/>
  <c r="G16" i="3"/>
  <c r="F16" i="3"/>
  <c r="E16" i="3"/>
  <c r="AF16" i="3"/>
  <c r="AE16" i="3"/>
  <c r="AD16" i="3"/>
  <c r="G15" i="3"/>
  <c r="F15" i="3"/>
  <c r="E15" i="3"/>
  <c r="AF15" i="3"/>
  <c r="AE15" i="3"/>
  <c r="AD15" i="3"/>
  <c r="G14" i="3"/>
  <c r="F14" i="3"/>
  <c r="E14" i="3"/>
  <c r="AF13" i="3"/>
  <c r="AE13" i="3"/>
  <c r="AD13" i="3"/>
  <c r="G13" i="3"/>
  <c r="F13" i="3"/>
  <c r="E13" i="3"/>
  <c r="AF12" i="3"/>
  <c r="AE12" i="3"/>
  <c r="AD12" i="3"/>
  <c r="V12" i="3"/>
  <c r="U12" i="3"/>
  <c r="T12" i="3"/>
  <c r="G12" i="3"/>
  <c r="F12" i="3"/>
  <c r="E12" i="3"/>
  <c r="AF11" i="3"/>
  <c r="AE11" i="3"/>
  <c r="AD11" i="3"/>
  <c r="AF10" i="3"/>
  <c r="AE10" i="3"/>
  <c r="AD10" i="3"/>
  <c r="G11" i="3"/>
  <c r="F11" i="3"/>
  <c r="E11" i="3"/>
  <c r="G10" i="3"/>
  <c r="F10" i="3"/>
  <c r="E10" i="3"/>
  <c r="G9" i="3"/>
  <c r="F9" i="3"/>
  <c r="E9" i="3"/>
  <c r="G8" i="3"/>
  <c r="F8" i="3"/>
  <c r="E8" i="3"/>
  <c r="G7" i="3"/>
  <c r="F7" i="3"/>
  <c r="E7" i="3"/>
  <c r="F20" i="4" l="1"/>
  <c r="F21" i="4"/>
  <c r="C20" i="4"/>
  <c r="E16" i="4"/>
  <c r="Q27" i="3" l="1"/>
  <c r="E19" i="4" s="1"/>
</calcChain>
</file>

<file path=xl/comments1.xml><?xml version="1.0" encoding="utf-8"?>
<comments xmlns="http://schemas.openxmlformats.org/spreadsheetml/2006/main">
  <authors>
    <author>Patty hood</author>
    <author>Windows User</author>
    <author>Kayla Grant</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AC9" authorId="1" shapeId="0">
      <text>
        <r>
          <rPr>
            <sz val="9"/>
            <color indexed="81"/>
            <rFont val="Tahoma"/>
            <family val="2"/>
          </rPr>
          <t>or ACCT 2103</t>
        </r>
      </text>
    </comment>
    <comment ref="C11" authorId="2" shapeId="0">
      <text>
        <r>
          <rPr>
            <sz val="9"/>
            <color indexed="81"/>
            <rFont val="Tahoma"/>
            <family val="2"/>
          </rPr>
          <t>OR MATH 1493
OR MATH 1513</t>
        </r>
      </text>
    </comment>
    <comment ref="AC13" authorId="1" shapeId="0">
      <text>
        <r>
          <rPr>
            <sz val="9"/>
            <color indexed="81"/>
            <rFont val="Tahoma"/>
            <family val="2"/>
          </rPr>
          <t>or 4233</t>
        </r>
      </text>
    </comment>
    <comment ref="C15" authorId="1" shapeId="0">
      <text>
        <r>
          <rPr>
            <sz val="9"/>
            <color indexed="81"/>
            <rFont val="Tahoma"/>
            <family val="2"/>
          </rPr>
          <t>or CHEM 1215 or 1314</t>
        </r>
      </text>
    </comment>
    <comment ref="C17" authorId="3" shapeId="0">
      <text>
        <r>
          <rPr>
            <sz val="9"/>
            <color indexed="81"/>
            <rFont val="Tahoma"/>
            <family val="2"/>
          </rPr>
          <t>OR AGCM 3203 OR SPCH 3733</t>
        </r>
      </text>
    </comment>
    <comment ref="AC17" authorId="1" shapeId="0">
      <text>
        <r>
          <rPr>
            <sz val="9"/>
            <color indexed="81"/>
            <rFont val="Tahoma"/>
            <family val="2"/>
          </rPr>
          <t>2 Hours</t>
        </r>
      </text>
    </comment>
    <comment ref="C18" authorId="3" shapeId="0">
      <text>
        <r>
          <rPr>
            <sz val="9"/>
            <color indexed="81"/>
            <rFont val="Tahoma"/>
            <family val="2"/>
          </rPr>
          <t xml:space="preserve">Courses designated
A, H, N, or S
</t>
        </r>
      </text>
    </comment>
    <comment ref="C19" authorId="3" shapeId="0">
      <text>
        <r>
          <rPr>
            <sz val="9"/>
            <color indexed="81"/>
            <rFont val="Tahoma"/>
            <family val="2"/>
          </rPr>
          <t xml:space="preserve">Courses designated
A, H, N, or S
</t>
        </r>
      </text>
    </comment>
  </commentList>
</comments>
</file>

<file path=xl/sharedStrings.xml><?xml version="1.0" encoding="utf-8"?>
<sst xmlns="http://schemas.openxmlformats.org/spreadsheetml/2006/main" count="118" uniqueCount="80">
  <si>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</si>
  <si>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</si>
  <si>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</si>
  <si>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</si>
  <si>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</si>
  <si>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</si>
  <si>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</si>
  <si>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</si>
  <si>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</si>
  <si>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</si>
  <si>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</si>
  <si>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</si>
  <si>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</si>
  <si>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</si>
  <si>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</si>
  <si>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</si>
  <si>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</si>
  <si>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</si>
  <si>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</si>
  <si>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</si>
  <si>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</si>
  <si>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</si>
  <si>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AGCM</t>
  </si>
  <si>
    <t>ADV:</t>
  </si>
  <si>
    <t>Course</t>
  </si>
  <si>
    <t>Grade</t>
  </si>
  <si>
    <t>GPts</t>
  </si>
  <si>
    <t>GPACr</t>
  </si>
  <si>
    <t>GrCr</t>
  </si>
  <si>
    <t>Deviation</t>
  </si>
  <si>
    <t xml:space="preserve">ENGL </t>
  </si>
  <si>
    <t>HIST</t>
  </si>
  <si>
    <t>POLS</t>
  </si>
  <si>
    <t>MATH</t>
  </si>
  <si>
    <t>(H)</t>
  </si>
  <si>
    <t>AG</t>
  </si>
  <si>
    <t>ANSI</t>
  </si>
  <si>
    <t>PLNT</t>
  </si>
  <si>
    <t>CHEM</t>
  </si>
  <si>
    <t>AGEC</t>
  </si>
  <si>
    <t>Graduate Semester</t>
  </si>
  <si>
    <t>Credits and GPAs as of this date:</t>
  </si>
  <si>
    <t>Hours for graduation</t>
  </si>
  <si>
    <t>Grad/Ret GPA</t>
  </si>
  <si>
    <t>UPPER DIV HOURS (40)</t>
  </si>
  <si>
    <t>Non-Ag</t>
  </si>
  <si>
    <t>Upper div points (100)</t>
  </si>
  <si>
    <t>Grd</t>
  </si>
  <si>
    <t>Cr</t>
  </si>
  <si>
    <t>Upper div GPA</t>
  </si>
  <si>
    <t>60 Senior College Hours</t>
  </si>
  <si>
    <t>HOURS NEEDED</t>
  </si>
  <si>
    <t>NOTES:</t>
  </si>
  <si>
    <t>Elective Hours:</t>
  </si>
  <si>
    <t>(D)</t>
  </si>
  <si>
    <t>Ag Elect</t>
  </si>
  <si>
    <t>Total Hours to Date:</t>
  </si>
  <si>
    <t>(hrs. = current courses + deficiencies)</t>
  </si>
  <si>
    <t>APPROVED BY:</t>
  </si>
  <si>
    <t>LNAME, FNAME STUDENT</t>
  </si>
  <si>
    <t>999-99-999</t>
  </si>
  <si>
    <t>LNAME</t>
  </si>
  <si>
    <t>COLLEGE OF AGRICULTURAL SCIENCES AND NATURAL RESOURCES</t>
  </si>
  <si>
    <r>
      <t>________________________________________________________________________</t>
    </r>
    <r>
      <rPr>
        <sz val="12"/>
        <rFont val="Times New Roman"/>
        <family val="1"/>
      </rPr>
      <t xml:space="preserve"> Adviser and Date</t>
    </r>
  </si>
  <si>
    <r>
      <t>_______________________________________________________________</t>
    </r>
    <r>
      <rPr>
        <sz val="12"/>
        <rFont val="Times New Roman"/>
        <family val="1"/>
      </rPr>
      <t xml:space="preserve"> Department Head and Date</t>
    </r>
  </si>
  <si>
    <r>
      <t>________________________________________________________________________</t>
    </r>
    <r>
      <rPr>
        <sz val="12"/>
        <rFont val="Times New Roman"/>
        <family val="1"/>
      </rPr>
      <t>Assoc. Dean and Date</t>
    </r>
  </si>
  <si>
    <t>(N)</t>
  </si>
  <si>
    <t>(I)</t>
  </si>
  <si>
    <t>GENED</t>
  </si>
  <si>
    <t>College/Dept. Requirements: 23 Hours</t>
  </si>
  <si>
    <t>FDSC</t>
  </si>
  <si>
    <t>AGED</t>
  </si>
  <si>
    <t>Major Requirements: 57 Hours</t>
  </si>
  <si>
    <t>Core Courses: 41 Hours</t>
  </si>
  <si>
    <t>Related Courses: 16 Hours</t>
  </si>
  <si>
    <t>FIN</t>
  </si>
  <si>
    <t>General Education Requirements: 40 Hours</t>
  </si>
  <si>
    <t>ENTO</t>
  </si>
  <si>
    <t>SPCH</t>
  </si>
  <si>
    <t>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</si>
</sst>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4"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sz val="16"/>
      <name val="Arial"/>
      <family val="2"/>
    </font>
    <font>
      <i/>
      <sz val="16"/>
      <name val="Arial"/>
      <family val="2"/>
    </font>
    <font>
      <u/>
      <sz val="10"/>
      <color theme="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ck">
        <color indexed="64"/>
      </top>
      <bottom style="thick">
        <color indexed="64"/>
      </bottom>
      <diagonal/>
    </border>
    <border>
      <left style="medium">
        <color indexed="64"/>
      </left>
      <right style="medium">
        <color indexed="64"/>
      </right>
      <top/>
      <bottom style="thin">
        <color indexed="64"/>
      </bottom>
      <diagonal/>
    </border>
    <border>
      <left/>
      <right/>
      <top style="thin">
        <color indexed="64"/>
      </top>
      <bottom/>
      <diagonal/>
    </border>
  </borders>
  <cellStyleXfs count="3">
    <xf numFmtId="0" fontId="0" fillId="0" borderId="0"/>
    <xf numFmtId="0" fontId="2" fillId="0" borderId="0"/>
    <xf numFmtId="0" fontId="23" fillId="0" borderId="0" applyNumberFormat="0" applyFill="0" applyBorder="0" applyAlignment="0" applyProtection="0"/>
  </cellStyleXfs>
  <cellXfs count="19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0" fillId="0" borderId="0" xfId="0" applyBorder="1" applyAlignment="1"/>
    <xf numFmtId="0" fontId="2" fillId="0" borderId="4" xfId="0" applyFont="1" applyBorder="1" applyProtection="1">
      <protection hidden="1"/>
    </xf>
    <xf numFmtId="0" fontId="0" fillId="0" borderId="0" xfId="0" applyFill="1" applyBorder="1" applyAlignment="1" applyProtection="1">
      <protection locked="0"/>
    </xf>
    <xf numFmtId="0" fontId="0" fillId="0" borderId="0" xfId="0" applyFill="1" applyBorder="1" applyAlignment="1" applyProtection="1"/>
    <xf numFmtId="0" fontId="2" fillId="0" borderId="4" xfId="0" applyFont="1" applyBorder="1" applyProtection="1">
      <protection locked="0" hidden="1"/>
    </xf>
    <xf numFmtId="0" fontId="1" fillId="0" borderId="0" xfId="0" applyFont="1" applyAlignment="1" applyProtection="1">
      <alignment horizontal="right"/>
      <protection hidden="1"/>
    </xf>
    <xf numFmtId="0" fontId="2" fillId="0" borderId="5" xfId="0" applyFont="1" applyBorder="1" applyAlignment="1" applyProtection="1">
      <alignment horizontal="left"/>
      <protection locked="0"/>
    </xf>
    <xf numFmtId="0" fontId="0" fillId="0" borderId="0" xfId="0" applyBorder="1"/>
    <xf numFmtId="0" fontId="2" fillId="0" borderId="4" xfId="0" applyFont="1" applyBorder="1" applyProtection="1">
      <protection locked="0"/>
    </xf>
    <xf numFmtId="0" fontId="17" fillId="0" borderId="0" xfId="0" applyFont="1" applyBorder="1" applyAlignment="1" applyProtection="1">
      <protection hidden="1"/>
    </xf>
    <xf numFmtId="0" fontId="0" fillId="0" borderId="0" xfId="0" applyAlignment="1" applyProtection="1">
      <protection locked="0" hidden="1"/>
    </xf>
    <xf numFmtId="0" fontId="2"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1" fillId="0" borderId="0" xfId="0" applyFont="1" applyBorder="1" applyAlignment="1" applyProtection="1">
      <protection hidden="1"/>
    </xf>
    <xf numFmtId="0" fontId="0" fillId="0" borderId="0" xfId="0" applyFill="1" applyBorder="1" applyProtection="1">
      <protection hidden="1"/>
    </xf>
    <xf numFmtId="0" fontId="0" fillId="0" borderId="0" xfId="0" applyBorder="1" applyAlignment="1" applyProtection="1">
      <alignment horizontal="center"/>
      <protection hidden="1"/>
    </xf>
    <xf numFmtId="0" fontId="2" fillId="0" borderId="10" xfId="0" applyFont="1" applyBorder="1" applyProtection="1">
      <protection locked="0" hidden="1"/>
    </xf>
    <xf numFmtId="0" fontId="2" fillId="0" borderId="11" xfId="0" applyFont="1" applyBorder="1" applyProtection="1">
      <protection locked="0" hidden="1"/>
    </xf>
    <xf numFmtId="0" fontId="2" fillId="0" borderId="11" xfId="0" applyFont="1" applyBorder="1" applyAlignment="1" applyProtection="1">
      <alignment horizontal="center"/>
      <protection locked="0"/>
    </xf>
    <xf numFmtId="0" fontId="2" fillId="0" borderId="12" xfId="0" applyFont="1" applyBorder="1" applyAlignment="1" applyProtection="1">
      <alignment horizontal="right"/>
      <protection locked="0"/>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2" borderId="16" xfId="0" applyFill="1" applyBorder="1" applyProtection="1">
      <protection hidden="1"/>
    </xf>
    <xf numFmtId="0" fontId="0" fillId="2" borderId="18" xfId="0" applyFill="1" applyBorder="1" applyProtection="1">
      <protection hidden="1"/>
    </xf>
    <xf numFmtId="0" fontId="2" fillId="0" borderId="0" xfId="0" applyFont="1" applyBorder="1" applyProtection="1">
      <protection hidden="1"/>
    </xf>
    <xf numFmtId="0" fontId="0" fillId="0" borderId="19" xfId="0" applyBorder="1" applyProtection="1">
      <protection hidden="1"/>
    </xf>
    <xf numFmtId="0" fontId="0" fillId="0" borderId="19" xfId="0" applyBorder="1"/>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0" fontId="2" fillId="0" borderId="0" xfId="0" applyFont="1" applyBorder="1"/>
    <xf numFmtId="0" fontId="4" fillId="0" borderId="0" xfId="0" applyFont="1" applyBorder="1" applyAlignment="1" applyProtection="1">
      <protection hidden="1"/>
    </xf>
    <xf numFmtId="0" fontId="0" fillId="0" borderId="0" xfId="0" applyFont="1" applyProtection="1">
      <protection hidden="1"/>
    </xf>
    <xf numFmtId="0" fontId="0" fillId="0" borderId="5"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5" xfId="0" applyFont="1" applyBorder="1" applyAlignment="1" applyProtection="1">
      <alignment horizontal="left"/>
      <protection locked="0"/>
    </xf>
    <xf numFmtId="0" fontId="2" fillId="0" borderId="0" xfId="0" applyFont="1" applyBorder="1" applyAlignment="1" applyProtection="1">
      <alignment horizontal="center"/>
    </xf>
    <xf numFmtId="0" fontId="0" fillId="0" borderId="0" xfId="0" applyBorder="1" applyProtection="1"/>
    <xf numFmtId="0" fontId="0" fillId="0" borderId="0" xfId="0" applyFont="1" applyBorder="1" applyAlignment="1" applyProtection="1">
      <alignment horizontal="left"/>
    </xf>
    <xf numFmtId="0" fontId="2" fillId="0" borderId="0" xfId="0" applyFont="1" applyBorder="1" applyAlignment="1" applyProtection="1">
      <alignment horizontal="left"/>
    </xf>
    <xf numFmtId="0" fontId="0" fillId="0" borderId="0" xfId="0" applyFont="1" applyBorder="1" applyAlignment="1" applyProtection="1">
      <protection hidden="1"/>
    </xf>
    <xf numFmtId="0" fontId="0" fillId="0" borderId="5" xfId="0"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8" fillId="0" borderId="0" xfId="0" applyFont="1" applyAlignment="1" applyProtection="1">
      <protection locked="0"/>
    </xf>
    <xf numFmtId="0" fontId="23" fillId="0" borderId="0" xfId="2"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Alignment="1" applyProtection="1"/>
    <xf numFmtId="0" fontId="0" fillId="0" borderId="0" xfId="0" applyFont="1" applyProtection="1"/>
    <xf numFmtId="0" fontId="2" fillId="0" borderId="2" xfId="0" applyFont="1" applyBorder="1" applyProtection="1">
      <protection locked="0" hidden="1"/>
    </xf>
    <xf numFmtId="0" fontId="2" fillId="0" borderId="0" xfId="0" applyFont="1" applyBorder="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2" xfId="0" applyBorder="1" applyAlignment="1" applyProtection="1">
      <alignment horizontal="left"/>
      <protection hidden="1"/>
    </xf>
    <xf numFmtId="0" fontId="0" fillId="0" borderId="10" xfId="0" applyFont="1" applyBorder="1" applyProtection="1">
      <protection locked="0" hidden="1"/>
    </xf>
    <xf numFmtId="0" fontId="0" fillId="0" borderId="11" xfId="0" applyFont="1" applyBorder="1" applyAlignment="1" applyProtection="1">
      <alignment horizontal="center"/>
      <protection locked="0"/>
    </xf>
    <xf numFmtId="0" fontId="0" fillId="0" borderId="0" xfId="0" applyBorder="1" applyAlignment="1" applyProtection="1">
      <alignment horizontal="center"/>
    </xf>
    <xf numFmtId="0" fontId="2" fillId="0" borderId="2" xfId="0" applyFont="1" applyBorder="1" applyAlignment="1" applyProtection="1">
      <alignment horizontal="left"/>
    </xf>
    <xf numFmtId="0" fontId="0" fillId="0" borderId="0" xfId="0" applyFont="1" applyProtection="1">
      <protection locked="0"/>
    </xf>
    <xf numFmtId="0" fontId="2" fillId="0" borderId="2" xfId="0" applyFont="1" applyBorder="1" applyAlignment="1" applyProtection="1">
      <alignment horizontal="left"/>
      <protection locked="0"/>
    </xf>
    <xf numFmtId="0" fontId="0" fillId="0" borderId="5" xfId="0" applyFont="1" applyBorder="1" applyAlignment="1" applyProtection="1">
      <alignment horizontal="center"/>
      <protection locked="0"/>
    </xf>
    <xf numFmtId="0" fontId="2" fillId="0" borderId="0" xfId="0" applyFont="1" applyBorder="1" applyAlignment="1" applyProtection="1">
      <alignment horizontal="left"/>
    </xf>
    <xf numFmtId="0" fontId="0" fillId="0" borderId="0" xfId="0" applyBorder="1" applyAlignment="1" applyProtection="1">
      <alignment horizontal="left"/>
      <protection hidden="1"/>
    </xf>
    <xf numFmtId="0" fontId="0" fillId="0" borderId="0" xfId="0" applyBorder="1" applyAlignment="1" applyProtection="1">
      <alignment horizontal="center"/>
      <protection locked="0"/>
    </xf>
    <xf numFmtId="0" fontId="2" fillId="0" borderId="0" xfId="0" applyFont="1" applyBorder="1" applyAlignment="1" applyProtection="1">
      <alignment horizontal="left"/>
    </xf>
    <xf numFmtId="0" fontId="0" fillId="0" borderId="5" xfId="0" applyFont="1" applyBorder="1" applyAlignment="1" applyProtection="1">
      <alignment horizontal="center"/>
      <protection locked="0"/>
    </xf>
    <xf numFmtId="0" fontId="0" fillId="0" borderId="0" xfId="0" applyBorder="1" applyAlignment="1" applyProtection="1">
      <protection hidden="1"/>
    </xf>
    <xf numFmtId="0" fontId="0" fillId="0" borderId="0" xfId="0" applyFont="1" applyBorder="1" applyProtection="1">
      <protection hidden="1"/>
    </xf>
    <xf numFmtId="0" fontId="1" fillId="0" borderId="0" xfId="0" applyFont="1" applyAlignment="1"/>
    <xf numFmtId="0" fontId="1" fillId="0" borderId="0" xfId="0" applyFont="1" applyBorder="1" applyProtection="1">
      <protection hidden="1"/>
    </xf>
    <xf numFmtId="0" fontId="1" fillId="0" borderId="0" xfId="0" applyFont="1" applyFill="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Alignment="1" applyProtection="1"/>
    <xf numFmtId="0" fontId="1" fillId="0" borderId="0" xfId="0" applyFont="1" applyBorder="1" applyAlignment="1" applyProtection="1">
      <alignment horizontal="right"/>
      <protection hidden="1"/>
    </xf>
    <xf numFmtId="0" fontId="4" fillId="0" borderId="0" xfId="0" applyFont="1" applyBorder="1" applyAlignment="1" applyProtection="1"/>
    <xf numFmtId="0" fontId="0" fillId="0" borderId="0" xfId="0" applyFont="1" applyFill="1" applyBorder="1" applyProtection="1">
      <protection hidden="1"/>
    </xf>
    <xf numFmtId="0" fontId="1" fillId="0" borderId="0" xfId="0" applyFont="1" applyProtection="1">
      <protection hidden="1"/>
    </xf>
    <xf numFmtId="164" fontId="20" fillId="3" borderId="3" xfId="0" applyNumberFormat="1" applyFont="1" applyFill="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19" xfId="0" applyFont="1" applyBorder="1" applyAlignment="1" applyProtection="1">
      <alignment horizontal="center"/>
    </xf>
    <xf numFmtId="0" fontId="0" fillId="0" borderId="0" xfId="0" applyFill="1" applyBorder="1" applyProtection="1">
      <protection locked="0"/>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ill="1" applyBorder="1" applyAlignment="1" applyProtection="1">
      <alignment horizontal="center"/>
      <protection locked="0"/>
    </xf>
    <xf numFmtId="0" fontId="0" fillId="0" borderId="3" xfId="0" applyFont="1" applyBorder="1" applyAlignment="1" applyProtection="1">
      <alignment horizontal="left"/>
      <protection locked="0"/>
    </xf>
    <xf numFmtId="0" fontId="21" fillId="0" borderId="0" xfId="0" applyFont="1" applyBorder="1" applyAlignment="1" applyProtection="1">
      <alignment horizontal="center"/>
      <protection locked="0"/>
    </xf>
    <xf numFmtId="0" fontId="22" fillId="0" borderId="0" xfId="0" applyFont="1" applyBorder="1" applyAlignment="1" applyProtection="1">
      <protection locked="0"/>
    </xf>
    <xf numFmtId="0" fontId="0" fillId="0" borderId="3" xfId="0" applyFont="1" applyFill="1" applyBorder="1" applyAlignment="1" applyProtection="1">
      <alignment horizontal="center"/>
      <protection locked="0"/>
    </xf>
    <xf numFmtId="0" fontId="12" fillId="0" borderId="0" xfId="0" applyFont="1" applyBorder="1" applyAlignment="1" applyProtection="1">
      <alignment horizontal="center"/>
      <protection hidden="1"/>
    </xf>
    <xf numFmtId="0" fontId="21" fillId="0" borderId="0" xfId="0" applyFont="1" applyBorder="1" applyAlignment="1" applyProtection="1">
      <alignment horizontal="center"/>
      <protection locked="0" hidden="1"/>
    </xf>
    <xf numFmtId="0" fontId="0" fillId="0" borderId="0" xfId="0" applyFont="1" applyBorder="1" applyAlignment="1" applyProtection="1">
      <alignment horizontal="center"/>
      <protection locked="0" hidden="1"/>
    </xf>
    <xf numFmtId="0" fontId="2" fillId="0" borderId="5" xfId="0" applyFont="1" applyBorder="1" applyAlignment="1" applyProtection="1">
      <alignment horizontal="left"/>
      <protection locked="0"/>
    </xf>
    <xf numFmtId="0" fontId="2" fillId="0" borderId="3" xfId="0" applyFont="1" applyBorder="1" applyAlignment="1" applyProtection="1">
      <alignment horizontal="left"/>
      <protection locked="0"/>
    </xf>
    <xf numFmtId="0" fontId="0" fillId="0" borderId="5"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0" fillId="0" borderId="5" xfId="0" applyFont="1" applyBorder="1" applyAlignment="1" applyProtection="1">
      <alignment horizontal="left"/>
      <protection locked="0"/>
    </xf>
    <xf numFmtId="0" fontId="0" fillId="0" borderId="5" xfId="0" applyBorder="1" applyAlignment="1" applyProtection="1">
      <alignment horizontal="left"/>
      <protection locked="0"/>
    </xf>
    <xf numFmtId="0" fontId="2" fillId="0" borderId="0" xfId="0" applyFont="1" applyBorder="1" applyAlignment="1" applyProtection="1">
      <alignment horizontal="left"/>
    </xf>
    <xf numFmtId="14" fontId="2" fillId="0" borderId="3" xfId="0" applyNumberFormat="1" applyFont="1" applyBorder="1" applyAlignment="1" applyProtection="1">
      <alignment horizontal="center"/>
      <protection locked="0"/>
    </xf>
    <xf numFmtId="14" fontId="0" fillId="0" borderId="3" xfId="0" applyNumberFormat="1" applyBorder="1" applyAlignment="1" applyProtection="1">
      <alignment horizontal="center"/>
      <protection locked="0"/>
    </xf>
    <xf numFmtId="1" fontId="0" fillId="0" borderId="8" xfId="0" applyNumberFormat="1" applyBorder="1" applyAlignment="1" applyProtection="1">
      <alignment horizontal="center"/>
      <protection hidden="1"/>
    </xf>
    <xf numFmtId="2" fontId="0" fillId="0" borderId="9" xfId="0" applyNumberFormat="1" applyBorder="1" applyAlignment="1" applyProtection="1">
      <alignment horizontal="center"/>
      <protection hidden="1"/>
    </xf>
    <xf numFmtId="0" fontId="0" fillId="0" borderId="6" xfId="0" applyBorder="1" applyAlignment="1" applyProtection="1">
      <alignment horizontal="center"/>
      <protection hidden="1"/>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18" fillId="0" borderId="0" xfId="0" applyFont="1" applyAlignment="1" applyProtection="1">
      <protection hidden="1"/>
    </xf>
    <xf numFmtId="2" fontId="0" fillId="0" borderId="6" xfId="0" applyNumberFormat="1" applyBorder="1" applyAlignment="1" applyProtection="1">
      <alignment horizontal="center"/>
      <protection hidden="1"/>
    </xf>
    <xf numFmtId="1" fontId="0" fillId="0" borderId="7" xfId="0" applyNumberFormat="1" applyBorder="1" applyAlignment="1" applyProtection="1">
      <alignment horizontal="center"/>
      <protection hidden="1"/>
    </xf>
    <xf numFmtId="1" fontId="2" fillId="0" borderId="17" xfId="0" applyNumberFormat="1" applyFont="1" applyBorder="1" applyAlignment="1" applyProtection="1">
      <alignment horizontal="center"/>
      <protection locked="0"/>
    </xf>
    <xf numFmtId="1" fontId="0" fillId="0" borderId="17" xfId="0" applyNumberFormat="1" applyBorder="1" applyAlignment="1" applyProtection="1">
      <alignment horizontal="center"/>
      <protection locked="0"/>
    </xf>
    <xf numFmtId="0" fontId="12" fillId="0" borderId="1" xfId="0" applyFont="1" applyBorder="1" applyAlignment="1" applyProtection="1">
      <alignment horizontal="center"/>
      <protection hidden="1"/>
    </xf>
    <xf numFmtId="0" fontId="0" fillId="0" borderId="0" xfId="0" applyBorder="1" applyAlignment="1" applyProtection="1">
      <alignment horizontal="left"/>
    </xf>
    <xf numFmtId="0" fontId="0" fillId="0" borderId="0" xfId="0" applyBorder="1" applyAlignment="1" applyProtection="1">
      <alignment horizontal="left"/>
      <protection hidden="1"/>
    </xf>
    <xf numFmtId="0" fontId="0" fillId="0" borderId="0" xfId="0" applyBorder="1" applyAlignment="1" applyProtection="1">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3">
    <cellStyle name="Hyperlink" xfId="2" builtinId="8"/>
    <cellStyle name="Normal" xfId="0" builtinId="0"/>
    <cellStyle name="Normal 2" xfId="1"/>
  </cellStyles>
  <dxfs count="77">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10025</xdr:colOff>
      <xdr:row>30</xdr:row>
      <xdr:rowOff>160423</xdr:rowOff>
    </xdr:from>
    <xdr:to>
      <xdr:col>25</xdr:col>
      <xdr:colOff>40105</xdr:colOff>
      <xdr:row>44</xdr:row>
      <xdr:rowOff>0</xdr:rowOff>
    </xdr:to>
    <xdr:sp macro="" textlink="" fLocksText="0">
      <xdr:nvSpPr>
        <xdr:cNvPr id="2" name="TextBox 1"/>
        <xdr:cNvSpPr txBox="1"/>
      </xdr:nvSpPr>
      <xdr:spPr>
        <a:xfrm>
          <a:off x="3124700" y="4989598"/>
          <a:ext cx="2573255" cy="223035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18161</xdr:colOff>
      <xdr:row>5</xdr:row>
      <xdr:rowOff>0</xdr:rowOff>
    </xdr:from>
    <xdr:to>
      <xdr:col>26</xdr:col>
      <xdr:colOff>0</xdr:colOff>
      <xdr:row>10</xdr:row>
      <xdr:rowOff>81724</xdr:rowOff>
    </xdr:to>
    <xdr:sp macro="" textlink="">
      <xdr:nvSpPr>
        <xdr:cNvPr id="3" name="TextBox 2"/>
        <xdr:cNvSpPr txBox="1"/>
      </xdr:nvSpPr>
      <xdr:spPr>
        <a:xfrm>
          <a:off x="3123670" y="771837"/>
          <a:ext cx="2833096" cy="844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One from each of the following</a:t>
          </a:r>
          <a:r>
            <a:rPr lang="en-US" sz="800" baseline="0"/>
            <a:t> lists:</a:t>
          </a:r>
        </a:p>
        <a:p>
          <a:pPr marL="228600" indent="-228600">
            <a:buFont typeface="+mj-lt"/>
            <a:buAutoNum type="arabicPeriod"/>
          </a:pPr>
          <a:r>
            <a:rPr lang="en-US" sz="800" baseline="0"/>
            <a:t>FDSC 1133, 2103, 2233 or 2253; ANSI 2233 or 2253; NSCI 2114 or 3543</a:t>
          </a:r>
        </a:p>
        <a:p>
          <a:pPr marL="228600" indent="-228600">
            <a:buFont typeface="+mj-lt"/>
            <a:buAutoNum type="arabicPeriod"/>
          </a:pPr>
          <a:r>
            <a:rPr lang="en-US" sz="800" baseline="0"/>
            <a:t>ENTO 2003, 2143 or 2223 or 2993; ENVR 1113, NREM 1014, 2013; or SOIL 1113; AGED 4713; AGEC 2303 or 3403; AGLE 2303 or 2403</a:t>
          </a:r>
        </a:p>
        <a:p>
          <a:endParaRPr lang="en-US" sz="1100"/>
        </a:p>
      </xdr:txBody>
    </xdr:sp>
    <xdr:clientData/>
  </xdr:twoCellAnchor>
  <xdr:twoCellAnchor>
    <xdr:from>
      <xdr:col>26</xdr:col>
      <xdr:colOff>31972</xdr:colOff>
      <xdr:row>26</xdr:row>
      <xdr:rowOff>47294</xdr:rowOff>
    </xdr:from>
    <xdr:to>
      <xdr:col>34</xdr:col>
      <xdr:colOff>786934</xdr:colOff>
      <xdr:row>30</xdr:row>
      <xdr:rowOff>81724</xdr:rowOff>
    </xdr:to>
    <xdr:sp macro="" textlink="">
      <xdr:nvSpPr>
        <xdr:cNvPr id="4" name="TextBox 3"/>
        <xdr:cNvSpPr txBox="1"/>
      </xdr:nvSpPr>
      <xdr:spPr>
        <a:xfrm>
          <a:off x="5988738" y="4269697"/>
          <a:ext cx="3043233" cy="842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To be selected from courses</a:t>
          </a:r>
          <a:r>
            <a:rPr lang="en-US" sz="1100" baseline="0"/>
            <a:t> from the following areas: AG, AGEC, AGED, AGLE, ANSI, ENTO, FDSC, NREM, PLNT, OR SOIL, EEE, ENGL, HRAD, MKTG, PSYC, SPAN, SPCH, OR TH.</a:t>
          </a:r>
        </a:p>
      </xdr:txBody>
    </xdr:sp>
    <xdr:clientData/>
  </xdr:twoCellAnchor>
  <xdr:twoCellAnchor>
    <xdr:from>
      <xdr:col>16</xdr:col>
      <xdr:colOff>8021</xdr:colOff>
      <xdr:row>40</xdr:row>
      <xdr:rowOff>44114</xdr:rowOff>
    </xdr:from>
    <xdr:to>
      <xdr:col>25</xdr:col>
      <xdr:colOff>48126</xdr:colOff>
      <xdr:row>43</xdr:row>
      <xdr:rowOff>166436</xdr:rowOff>
    </xdr:to>
    <xdr:sp macro="" textlink="">
      <xdr:nvSpPr>
        <xdr:cNvPr id="5" name="TextBox 4"/>
        <xdr:cNvSpPr txBox="1"/>
      </xdr:nvSpPr>
      <xdr:spPr>
        <a:xfrm>
          <a:off x="3232484" y="6902114"/>
          <a:ext cx="2638926" cy="65171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 2.00</a:t>
          </a:r>
          <a:r>
            <a:rPr lang="en-US" sz="1100" b="1" baseline="0"/>
            <a:t> GPA or higher in upper division hours.  Must earn a "C" or better in all AGCM courses.</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189783</xdr:colOff>
      <xdr:row>0</xdr:row>
      <xdr:rowOff>9714</xdr:rowOff>
    </xdr:from>
    <xdr:to>
      <xdr:col>0</xdr:col>
      <xdr:colOff>7094781</xdr:colOff>
      <xdr:row>54</xdr:row>
      <xdr:rowOff>94891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783" y="9714"/>
          <a:ext cx="6904998" cy="8935879"/>
        </a:xfrm>
        <a:prstGeom prst="rect">
          <a:avLst/>
        </a:prstGeom>
      </xdr:spPr>
    </xdr:pic>
    <xdr:clientData/>
  </xdr:twoCellAnchor>
  <xdr:twoCellAnchor editAs="oneCell">
    <xdr:from>
      <xdr:col>0</xdr:col>
      <xdr:colOff>0</xdr:colOff>
      <xdr:row>53</xdr:row>
      <xdr:rowOff>94890</xdr:rowOff>
    </xdr:from>
    <xdr:to>
      <xdr:col>0</xdr:col>
      <xdr:colOff>7085816</xdr:colOff>
      <xdr:row>109</xdr:row>
      <xdr:rowOff>86263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81690"/>
          <a:ext cx="7085816" cy="91698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U59"/>
  <sheetViews>
    <sheetView showGridLines="0" tabSelected="1" topLeftCell="A13" zoomScale="95" zoomScaleNormal="95" workbookViewId="0">
      <selection activeCell="Q27" sqref="Q27:R27"/>
    </sheetView>
  </sheetViews>
  <sheetFormatPr defaultRowHeight="13.2" x14ac:dyDescent="0.25"/>
  <cols>
    <col min="1" max="1" width="7.88671875" customWidth="1"/>
    <col min="2" max="2" width="6.6640625" customWidth="1"/>
    <col min="3" max="4" width="3.6640625" customWidth="1"/>
    <col min="5" max="5" width="3.33203125" style="45" hidden="1" customWidth="1"/>
    <col min="6" max="6" width="5.6640625" style="45" hidden="1" customWidth="1"/>
    <col min="7" max="7" width="6.33203125" style="45" hidden="1" customWidth="1"/>
    <col min="8" max="8" width="1.88671875" style="45"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5" hidden="1" customWidth="1"/>
    <col min="16" max="16" width="2" customWidth="1"/>
    <col min="17" max="17" width="6.109375" customWidth="1"/>
    <col min="18" max="18" width="5.6640625"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 style="62" customWidth="1"/>
    <col min="34" max="34" width="8.6640625" customWidth="1"/>
    <col min="35" max="35" width="11.6640625" customWidth="1"/>
    <col min="36" max="36" width="0.109375" customWidth="1"/>
    <col min="37" max="37" width="9.109375" style="62"/>
  </cols>
  <sheetData>
    <row r="1" spans="1:47" s="32" customFormat="1" ht="20.399999999999999" x14ac:dyDescent="0.35">
      <c r="A1" s="30" t="s">
        <v>21</v>
      </c>
      <c r="B1" s="153" t="s">
        <v>59</v>
      </c>
      <c r="C1" s="154"/>
      <c r="D1" s="154"/>
      <c r="E1" s="154"/>
      <c r="F1" s="154"/>
      <c r="G1" s="154"/>
      <c r="H1" s="154"/>
      <c r="I1" s="154"/>
      <c r="J1" s="154"/>
      <c r="K1" s="154"/>
      <c r="L1" s="154"/>
      <c r="M1" s="154"/>
      <c r="N1" s="154"/>
      <c r="O1" s="154"/>
      <c r="P1" s="154"/>
      <c r="Q1" s="154"/>
      <c r="R1" s="30" t="s">
        <v>6</v>
      </c>
      <c r="S1" s="149" t="s">
        <v>60</v>
      </c>
      <c r="T1" s="149"/>
      <c r="U1" s="149"/>
      <c r="V1" s="149"/>
      <c r="W1" s="149"/>
      <c r="X1" s="149"/>
      <c r="Y1" s="149"/>
      <c r="Z1" s="152" t="s">
        <v>22</v>
      </c>
      <c r="AA1" s="152"/>
      <c r="AB1" s="31"/>
      <c r="AC1" s="30" t="s">
        <v>23</v>
      </c>
      <c r="AD1" s="30"/>
      <c r="AE1" s="30"/>
      <c r="AF1" s="30"/>
      <c r="AG1" s="150" t="s">
        <v>61</v>
      </c>
      <c r="AH1" s="150"/>
      <c r="AI1" s="150"/>
      <c r="AJ1" s="85"/>
      <c r="AK1" s="85"/>
    </row>
    <row r="2" spans="1:47"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c r="AJ2" s="62"/>
    </row>
    <row r="3" spans="1:47" ht="17.399999999999999" x14ac:dyDescent="0.3">
      <c r="A3" s="39" t="s">
        <v>76</v>
      </c>
      <c r="B3" s="132"/>
      <c r="C3" s="132"/>
      <c r="D3" s="133"/>
      <c r="E3" s="133"/>
      <c r="F3" s="133"/>
      <c r="G3" s="134"/>
      <c r="H3" s="135"/>
      <c r="I3" s="136"/>
      <c r="J3" s="136"/>
      <c r="K3" s="110"/>
      <c r="L3" s="110"/>
      <c r="M3" s="110"/>
      <c r="N3" s="110"/>
      <c r="O3" s="110"/>
      <c r="P3" s="110"/>
      <c r="Q3" s="39" t="s">
        <v>69</v>
      </c>
      <c r="R3" s="136"/>
      <c r="S3" s="137"/>
      <c r="T3" s="86"/>
      <c r="U3" s="86"/>
      <c r="V3" s="86"/>
      <c r="W3" s="138"/>
      <c r="X3" s="138"/>
      <c r="Y3" s="138"/>
      <c r="Z3" s="31"/>
      <c r="AA3" s="39" t="s">
        <v>72</v>
      </c>
      <c r="AB3" s="39"/>
      <c r="AC3" s="39"/>
      <c r="AD3" s="39"/>
      <c r="AE3" s="39"/>
      <c r="AF3" s="39"/>
      <c r="AG3" s="68"/>
      <c r="AH3" s="68"/>
      <c r="AI3" s="86" t="s">
        <v>79</v>
      </c>
      <c r="AJ3" s="62"/>
    </row>
    <row r="4" spans="1:47" ht="9" customHeight="1" x14ac:dyDescent="0.25">
      <c r="A4" s="45"/>
      <c r="B4" s="45"/>
      <c r="C4" s="45"/>
      <c r="D4" s="45"/>
      <c r="I4" s="45"/>
      <c r="J4" s="45"/>
      <c r="K4" s="45"/>
      <c r="L4" s="45"/>
      <c r="M4" s="45"/>
      <c r="N4" s="45"/>
      <c r="P4" s="45"/>
      <c r="Q4" s="45"/>
      <c r="R4" s="45"/>
      <c r="S4" s="45"/>
      <c r="T4" s="45"/>
      <c r="U4" s="45"/>
      <c r="V4" s="45"/>
      <c r="W4" s="45"/>
      <c r="X4" s="45"/>
      <c r="Y4" s="45"/>
      <c r="Z4" s="45"/>
      <c r="AA4" s="140"/>
      <c r="AB4" s="140"/>
      <c r="AC4" s="140"/>
      <c r="AD4" s="140"/>
      <c r="AE4" s="140"/>
      <c r="AF4" s="140"/>
      <c r="AG4" s="133"/>
      <c r="AH4" s="140"/>
      <c r="AI4" s="41"/>
      <c r="AJ4" s="62"/>
    </row>
    <row r="5" spans="1:47" x14ac:dyDescent="0.25">
      <c r="A5" s="46" t="s">
        <v>24</v>
      </c>
      <c r="B5" s="46"/>
      <c r="C5" s="47" t="s">
        <v>25</v>
      </c>
      <c r="D5" s="47"/>
      <c r="E5" s="48" t="s">
        <v>26</v>
      </c>
      <c r="F5" s="48" t="s">
        <v>27</v>
      </c>
      <c r="G5" s="48" t="s">
        <v>28</v>
      </c>
      <c r="H5" s="48"/>
      <c r="I5" s="45"/>
      <c r="J5" s="47" t="s">
        <v>29</v>
      </c>
      <c r="K5" s="47"/>
      <c r="L5" s="47"/>
      <c r="M5" s="45"/>
      <c r="N5" s="45"/>
      <c r="P5" s="45"/>
      <c r="Q5" s="47" t="s">
        <v>24</v>
      </c>
      <c r="R5" s="47"/>
      <c r="S5" s="47" t="s">
        <v>25</v>
      </c>
      <c r="T5" s="48" t="s">
        <v>26</v>
      </c>
      <c r="U5" s="48" t="s">
        <v>27</v>
      </c>
      <c r="V5" s="48" t="s">
        <v>28</v>
      </c>
      <c r="W5" s="45"/>
      <c r="X5" s="47" t="s">
        <v>29</v>
      </c>
      <c r="Y5" s="45"/>
      <c r="Z5" s="45"/>
      <c r="AA5" s="47" t="s">
        <v>24</v>
      </c>
      <c r="AB5" s="47"/>
      <c r="AC5" s="47" t="s">
        <v>25</v>
      </c>
      <c r="AD5" s="48" t="s">
        <v>26</v>
      </c>
      <c r="AE5" s="48" t="s">
        <v>27</v>
      </c>
      <c r="AF5" s="48" t="s">
        <v>28</v>
      </c>
      <c r="AG5" s="41"/>
      <c r="AH5" s="47" t="s">
        <v>29</v>
      </c>
      <c r="AI5" s="41"/>
      <c r="AJ5" s="62"/>
    </row>
    <row r="6" spans="1:4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1"/>
      <c r="AJ6" s="62"/>
    </row>
    <row r="7" spans="1:47" x14ac:dyDescent="0.25">
      <c r="A7" s="50" t="s">
        <v>30</v>
      </c>
      <c r="B7" s="51">
        <v>1113</v>
      </c>
      <c r="C7" s="145"/>
      <c r="D7" s="146"/>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51"/>
      <c r="J7" s="147"/>
      <c r="K7" s="147"/>
      <c r="L7" s="147"/>
      <c r="M7" s="54"/>
      <c r="N7" s="54"/>
      <c r="O7" s="54"/>
      <c r="P7" s="45"/>
      <c r="Q7" s="45"/>
      <c r="R7" s="45"/>
      <c r="S7" s="41"/>
      <c r="T7" s="45"/>
      <c r="U7" s="45"/>
      <c r="V7" s="45"/>
      <c r="W7" s="45"/>
      <c r="X7" s="41"/>
      <c r="Y7" s="45"/>
      <c r="Z7" s="45"/>
      <c r="AA7" s="95" t="s">
        <v>73</v>
      </c>
      <c r="AB7" s="55"/>
      <c r="AC7" s="55"/>
      <c r="AD7" s="41"/>
      <c r="AE7" s="41"/>
      <c r="AF7" s="41"/>
      <c r="AG7" s="42"/>
      <c r="AH7" s="43"/>
      <c r="AI7" s="43"/>
      <c r="AJ7" s="62"/>
    </row>
    <row r="8" spans="1:47" x14ac:dyDescent="0.25">
      <c r="A8" s="50" t="s">
        <v>30</v>
      </c>
      <c r="B8" s="112">
        <v>1213</v>
      </c>
      <c r="C8" s="145"/>
      <c r="D8" s="146"/>
      <c r="E8" s="52">
        <f t="shared" si="0"/>
        <v>0</v>
      </c>
      <c r="F8" s="52" t="str">
        <f t="shared" si="1"/>
        <v/>
      </c>
      <c r="G8" s="52" t="str">
        <f t="shared" si="2"/>
        <v/>
      </c>
      <c r="H8" s="53"/>
      <c r="I8" s="147"/>
      <c r="J8" s="147"/>
      <c r="K8" s="147"/>
      <c r="L8" s="147"/>
      <c r="M8" s="54"/>
      <c r="N8" s="54"/>
      <c r="O8" s="54"/>
      <c r="P8" s="45"/>
      <c r="Q8" s="45"/>
      <c r="R8" s="45"/>
      <c r="S8" s="41"/>
      <c r="T8" s="45"/>
      <c r="U8" s="45"/>
      <c r="V8" s="45"/>
      <c r="W8" s="45"/>
      <c r="X8" s="41"/>
      <c r="Y8" s="45"/>
      <c r="Z8" s="45"/>
      <c r="AA8" s="95"/>
      <c r="AB8" s="55"/>
      <c r="AC8" s="55"/>
      <c r="AD8" s="41"/>
      <c r="AE8" s="41"/>
      <c r="AF8" s="41"/>
      <c r="AG8" s="42"/>
      <c r="AH8" s="126"/>
      <c r="AI8" s="126"/>
      <c r="AJ8" s="62"/>
    </row>
    <row r="9" spans="1:47" x14ac:dyDescent="0.25">
      <c r="A9" s="50" t="s">
        <v>31</v>
      </c>
      <c r="B9" s="56">
        <v>1103</v>
      </c>
      <c r="C9" s="145"/>
      <c r="D9" s="146"/>
      <c r="E9" s="52">
        <f t="shared" si="0"/>
        <v>0</v>
      </c>
      <c r="F9" s="52" t="str">
        <f t="shared" si="1"/>
        <v/>
      </c>
      <c r="G9" s="52" t="str">
        <f t="shared" si="2"/>
        <v/>
      </c>
      <c r="H9" s="57"/>
      <c r="I9" s="147"/>
      <c r="J9" s="147"/>
      <c r="K9" s="147"/>
      <c r="L9" s="147"/>
      <c r="M9" s="54"/>
      <c r="N9" s="54"/>
      <c r="O9" s="54"/>
      <c r="P9" s="45"/>
      <c r="Q9" s="45"/>
      <c r="R9" s="45"/>
      <c r="S9" s="41"/>
      <c r="T9" s="45"/>
      <c r="U9" s="45"/>
      <c r="V9" s="45"/>
      <c r="W9" s="45"/>
      <c r="X9" s="41"/>
      <c r="Y9" s="45"/>
      <c r="Z9" s="45"/>
      <c r="AA9" s="111" t="s">
        <v>75</v>
      </c>
      <c r="AB9" s="121">
        <v>2123</v>
      </c>
      <c r="AC9" s="83"/>
      <c r="AD9" s="52">
        <f t="shared" ref="AD9:AD23" si="3">IF(AG9&lt;&gt;"",AG9,3)*IF(AC9="A",4,IF(AC9="B",3,IF(AC9="C",2,IF(AC9="D",1,IF(AND(AC9&gt;=0,AC9&lt;=4,ISNUMBER(AC9)),AC9,0)))))</f>
        <v>0</v>
      </c>
      <c r="AE9" s="52" t="str">
        <f t="shared" ref="AE9:AE23" si="4">IF(OR(AC9="A",AC9="B",AC9="C",AC9="D",AC9="F",AND(AC9&gt;=0,AC9&lt;=4,ISNUMBER(AC9))),IF(AG9&lt;&gt;"",AG9,3),"")</f>
        <v/>
      </c>
      <c r="AF9" s="52" t="str">
        <f t="shared" ref="AF9:AF23" si="5">IF(OR(AC9="A",AC9="B",AC9="C",AC9="D",AC9="P",AND(AC9&gt;=0,AC9&lt;=4,ISNUMBER(AC9))),IF(AG9&lt;&gt;"",AG9,3),"")</f>
        <v/>
      </c>
      <c r="AG9" s="53"/>
      <c r="AH9" s="148"/>
      <c r="AI9" s="148"/>
      <c r="AJ9" s="62"/>
    </row>
    <row r="10" spans="1:47" x14ac:dyDescent="0.25">
      <c r="A10" s="50" t="s">
        <v>32</v>
      </c>
      <c r="B10" s="56">
        <v>1113</v>
      </c>
      <c r="C10" s="145"/>
      <c r="D10" s="146"/>
      <c r="E10" s="52">
        <f t="shared" si="0"/>
        <v>0</v>
      </c>
      <c r="F10" s="52" t="str">
        <f t="shared" si="1"/>
        <v/>
      </c>
      <c r="G10" s="52" t="str">
        <f t="shared" si="2"/>
        <v/>
      </c>
      <c r="H10" s="57"/>
      <c r="I10" s="147"/>
      <c r="J10" s="147"/>
      <c r="K10" s="147"/>
      <c r="L10" s="147"/>
      <c r="M10" s="54"/>
      <c r="N10" s="54"/>
      <c r="O10" s="54"/>
      <c r="P10" s="45"/>
      <c r="Q10" s="45"/>
      <c r="R10" s="45"/>
      <c r="S10" s="41"/>
      <c r="T10" s="45"/>
      <c r="U10" s="45"/>
      <c r="V10" s="45"/>
      <c r="W10" s="45"/>
      <c r="X10" s="41"/>
      <c r="Y10" s="45"/>
      <c r="Z10" s="45"/>
      <c r="AA10" s="45" t="s">
        <v>22</v>
      </c>
      <c r="AB10" s="117">
        <v>3123</v>
      </c>
      <c r="AC10" s="84"/>
      <c r="AD10" s="52">
        <f t="shared" si="3"/>
        <v>0</v>
      </c>
      <c r="AE10" s="52" t="str">
        <f t="shared" si="4"/>
        <v/>
      </c>
      <c r="AF10" s="52" t="str">
        <f t="shared" si="5"/>
        <v/>
      </c>
      <c r="AG10" s="57"/>
      <c r="AH10" s="148"/>
      <c r="AI10" s="155"/>
      <c r="AJ10" s="62"/>
    </row>
    <row r="11" spans="1:47" x14ac:dyDescent="0.25">
      <c r="A11" s="50" t="s">
        <v>33</v>
      </c>
      <c r="B11" s="59">
        <v>1483</v>
      </c>
      <c r="C11" s="157"/>
      <c r="D11" s="158"/>
      <c r="E11" s="52">
        <f t="shared" si="0"/>
        <v>0</v>
      </c>
      <c r="F11" s="52" t="str">
        <f t="shared" si="1"/>
        <v/>
      </c>
      <c r="G11" s="52" t="str">
        <f t="shared" si="2"/>
        <v/>
      </c>
      <c r="H11" s="57"/>
      <c r="I11" s="147"/>
      <c r="J11" s="147"/>
      <c r="K11" s="147"/>
      <c r="L11" s="147"/>
      <c r="M11" s="54"/>
      <c r="N11" s="54"/>
      <c r="O11" s="54"/>
      <c r="P11" s="45"/>
      <c r="Q11" s="45"/>
      <c r="R11" s="45"/>
      <c r="S11" s="41"/>
      <c r="T11" s="45"/>
      <c r="U11" s="45"/>
      <c r="V11" s="45"/>
      <c r="W11" s="45"/>
      <c r="X11" s="41"/>
      <c r="Y11" s="41"/>
      <c r="Z11" s="45"/>
      <c r="AA11" s="45" t="s">
        <v>22</v>
      </c>
      <c r="AB11" s="117">
        <v>3213</v>
      </c>
      <c r="AC11" s="84"/>
      <c r="AD11" s="52">
        <f t="shared" si="3"/>
        <v>0</v>
      </c>
      <c r="AE11" s="52" t="str">
        <f t="shared" si="4"/>
        <v/>
      </c>
      <c r="AF11" s="52" t="str">
        <f t="shared" si="5"/>
        <v/>
      </c>
      <c r="AG11" s="57"/>
      <c r="AH11" s="148"/>
      <c r="AI11" s="155"/>
      <c r="AJ11" s="62"/>
    </row>
    <row r="12" spans="1:47" x14ac:dyDescent="0.25">
      <c r="A12" s="50" t="s">
        <v>34</v>
      </c>
      <c r="B12" s="63"/>
      <c r="C12" s="145"/>
      <c r="D12" s="146"/>
      <c r="E12" s="52">
        <f t="shared" si="0"/>
        <v>0</v>
      </c>
      <c r="F12" s="52" t="str">
        <f t="shared" si="1"/>
        <v/>
      </c>
      <c r="G12" s="52" t="str">
        <f t="shared" si="2"/>
        <v/>
      </c>
      <c r="H12" s="53"/>
      <c r="I12" s="151"/>
      <c r="J12" s="147"/>
      <c r="K12" s="147"/>
      <c r="L12" s="147"/>
      <c r="P12" s="45"/>
      <c r="Q12" s="50" t="s">
        <v>35</v>
      </c>
      <c r="R12" s="51">
        <v>1011</v>
      </c>
      <c r="S12" s="89"/>
      <c r="T12" s="52">
        <f t="shared" ref="T12:T17" si="6">IF(W12&lt;&gt;"",W12,3)*IF(S12="A",4,IF(S12="B",3,IF(S12="C",2,IF(S12="D",1,IF(AND(S12&gt;=0,S12&lt;=4,ISNUMBER(S12)),S12,0)))))</f>
        <v>0</v>
      </c>
      <c r="U12" s="52" t="str">
        <f t="shared" ref="U12:U17" si="7">IF(OR(S12="A",S12="B",S12="C",S12="D",S12="F",AND(S12&gt;=0,S12&lt;=4,ISNUMBER(S12))),IF(W12&lt;&gt;"",W12,3),"")</f>
        <v/>
      </c>
      <c r="V12" s="52" t="str">
        <f t="shared" ref="V12:V17" si="8">IF(OR(S12="A",S12="B",S12="C",S12="D",S12="P",AND(S12&gt;=0,S12&lt;=4,ISNUMBER(S12))),IF(W12&lt;&gt;"",W12,3),"")</f>
        <v/>
      </c>
      <c r="W12" s="53">
        <v>1</v>
      </c>
      <c r="X12" s="148"/>
      <c r="Y12" s="156"/>
      <c r="Z12" s="45"/>
      <c r="AA12" s="45" t="s">
        <v>22</v>
      </c>
      <c r="AB12" s="117">
        <v>3223</v>
      </c>
      <c r="AC12" s="84"/>
      <c r="AD12" s="52">
        <f t="shared" si="3"/>
        <v>0</v>
      </c>
      <c r="AE12" s="52" t="str">
        <f t="shared" si="4"/>
        <v/>
      </c>
      <c r="AF12" s="52" t="str">
        <f t="shared" si="5"/>
        <v/>
      </c>
      <c r="AG12" s="57"/>
      <c r="AH12" s="148"/>
      <c r="AI12" s="155"/>
      <c r="AJ12" s="62"/>
    </row>
    <row r="13" spans="1:47" x14ac:dyDescent="0.25">
      <c r="A13" s="50" t="s">
        <v>34</v>
      </c>
      <c r="B13" s="63"/>
      <c r="C13" s="145"/>
      <c r="D13" s="146"/>
      <c r="E13" s="52">
        <f t="shared" si="0"/>
        <v>0</v>
      </c>
      <c r="F13" s="52" t="str">
        <f t="shared" si="1"/>
        <v/>
      </c>
      <c r="G13" s="52" t="str">
        <f t="shared" si="2"/>
        <v/>
      </c>
      <c r="H13" s="53"/>
      <c r="I13" s="151"/>
      <c r="J13" s="147"/>
      <c r="K13" s="147"/>
      <c r="L13" s="147"/>
      <c r="M13" s="54"/>
      <c r="N13" s="54"/>
      <c r="O13" s="54"/>
      <c r="P13" s="45"/>
      <c r="Q13" s="87" t="s">
        <v>36</v>
      </c>
      <c r="R13" s="56">
        <v>1124</v>
      </c>
      <c r="S13" s="88"/>
      <c r="T13" s="52">
        <f t="shared" si="6"/>
        <v>0</v>
      </c>
      <c r="U13" s="52" t="str">
        <f t="shared" si="7"/>
        <v/>
      </c>
      <c r="V13" s="52" t="str">
        <f t="shared" si="8"/>
        <v/>
      </c>
      <c r="W13" s="57">
        <v>4</v>
      </c>
      <c r="X13" s="159"/>
      <c r="Y13" s="155"/>
      <c r="Z13" s="45"/>
      <c r="AA13" s="45" t="s">
        <v>22</v>
      </c>
      <c r="AB13" s="117">
        <v>3233</v>
      </c>
      <c r="AC13" s="84"/>
      <c r="AD13" s="52">
        <f t="shared" si="3"/>
        <v>0</v>
      </c>
      <c r="AE13" s="52" t="str">
        <f t="shared" si="4"/>
        <v/>
      </c>
      <c r="AF13" s="52" t="str">
        <f t="shared" si="5"/>
        <v/>
      </c>
      <c r="AG13" s="53"/>
      <c r="AH13" s="90"/>
      <c r="AI13" s="61"/>
      <c r="AJ13" s="62"/>
    </row>
    <row r="14" spans="1:47" x14ac:dyDescent="0.25">
      <c r="A14" s="87" t="s">
        <v>66</v>
      </c>
      <c r="B14" s="63"/>
      <c r="C14" s="145"/>
      <c r="D14" s="146"/>
      <c r="E14" s="52">
        <f t="shared" si="0"/>
        <v>0</v>
      </c>
      <c r="F14" s="52" t="str">
        <f t="shared" si="1"/>
        <v/>
      </c>
      <c r="G14" s="52" t="str">
        <f t="shared" si="2"/>
        <v/>
      </c>
      <c r="H14" s="57"/>
      <c r="I14" s="151"/>
      <c r="J14" s="147"/>
      <c r="K14" s="147"/>
      <c r="L14" s="147"/>
      <c r="M14" s="54"/>
      <c r="N14" s="54"/>
      <c r="O14" s="54"/>
      <c r="P14" s="45"/>
      <c r="Q14" s="87" t="s">
        <v>37</v>
      </c>
      <c r="R14" s="56">
        <v>1213</v>
      </c>
      <c r="S14" s="88"/>
      <c r="T14" s="52">
        <f t="shared" si="6"/>
        <v>0</v>
      </c>
      <c r="U14" s="52" t="str">
        <f t="shared" si="7"/>
        <v/>
      </c>
      <c r="V14" s="52" t="str">
        <f t="shared" si="8"/>
        <v/>
      </c>
      <c r="W14" s="57"/>
      <c r="X14" s="159"/>
      <c r="Y14" s="155"/>
      <c r="Z14" s="60"/>
      <c r="AA14" s="45" t="s">
        <v>22</v>
      </c>
      <c r="AB14" s="117">
        <v>3503</v>
      </c>
      <c r="AC14" s="84"/>
      <c r="AD14" s="52">
        <f t="shared" ref="AD14" si="9">IF(AG14&lt;&gt;"",AG14,3)*IF(AC14="A",4,IF(AC14="B",3,IF(AC14="C",2,IF(AC14="D",1,IF(AND(AC14&gt;=0,AC14&lt;=4,ISNUMBER(AC14)),AC14,0)))))</f>
        <v>0</v>
      </c>
      <c r="AE14" s="52" t="str">
        <f t="shared" ref="AE14" si="10">IF(OR(AC14="A",AC14="B",AC14="C",AC14="D",AC14="F",AND(AC14&gt;=0,AC14&lt;=4,ISNUMBER(AC14))),IF(AG14&lt;&gt;"",AG14,3),"")</f>
        <v/>
      </c>
      <c r="AF14" s="52" t="str">
        <f t="shared" ref="AF14" si="11">IF(OR(AC14="A",AC14="B",AC14="C",AC14="D",AC14="P",AND(AC14&gt;=0,AC14&lt;=4,ISNUMBER(AC14))),IF(AG14&lt;&gt;"",AG14,3),"")</f>
        <v/>
      </c>
      <c r="AG14" s="53"/>
      <c r="AH14" s="159"/>
      <c r="AI14" s="155"/>
      <c r="AJ14" s="62"/>
      <c r="AQ14" s="62"/>
      <c r="AR14" s="62"/>
      <c r="AS14" s="62"/>
      <c r="AT14" s="62"/>
      <c r="AU14" s="62"/>
    </row>
    <row r="15" spans="1:47" x14ac:dyDescent="0.25">
      <c r="A15" s="50" t="s">
        <v>38</v>
      </c>
      <c r="B15" s="56">
        <v>1014</v>
      </c>
      <c r="C15" s="145"/>
      <c r="D15" s="146"/>
      <c r="E15" s="52">
        <f t="shared" si="0"/>
        <v>0</v>
      </c>
      <c r="F15" s="52" t="str">
        <f t="shared" si="1"/>
        <v/>
      </c>
      <c r="G15" s="52" t="str">
        <f t="shared" si="2"/>
        <v/>
      </c>
      <c r="H15" s="57">
        <v>4</v>
      </c>
      <c r="I15" s="151"/>
      <c r="J15" s="147"/>
      <c r="K15" s="147"/>
      <c r="L15" s="147"/>
      <c r="M15" s="54"/>
      <c r="N15" s="54"/>
      <c r="O15" s="54"/>
      <c r="P15" s="45"/>
      <c r="Q15" s="122" t="s">
        <v>70</v>
      </c>
      <c r="R15" s="63">
        <v>1133</v>
      </c>
      <c r="S15" s="129"/>
      <c r="T15" s="52">
        <f t="shared" si="6"/>
        <v>0</v>
      </c>
      <c r="U15" s="52" t="str">
        <f t="shared" si="7"/>
        <v/>
      </c>
      <c r="V15" s="52" t="str">
        <f t="shared" si="8"/>
        <v/>
      </c>
      <c r="W15" s="57"/>
      <c r="X15" s="159"/>
      <c r="Y15" s="160"/>
      <c r="Z15" s="45"/>
      <c r="AA15" s="45" t="s">
        <v>22</v>
      </c>
      <c r="AB15" s="117">
        <v>4113</v>
      </c>
      <c r="AC15" s="84"/>
      <c r="AD15" s="52">
        <f t="shared" si="3"/>
        <v>0</v>
      </c>
      <c r="AE15" s="52" t="str">
        <f t="shared" si="4"/>
        <v/>
      </c>
      <c r="AF15" s="52" t="str">
        <f t="shared" si="5"/>
        <v/>
      </c>
      <c r="AG15" s="53"/>
      <c r="AH15" s="159"/>
      <c r="AI15" s="155"/>
      <c r="AJ15" s="62"/>
      <c r="AL15" s="62"/>
      <c r="AM15" s="62"/>
      <c r="AN15" s="62"/>
      <c r="AO15" s="62"/>
      <c r="AP15" s="62"/>
      <c r="AQ15" s="62"/>
      <c r="AR15" s="62"/>
      <c r="AS15" s="62"/>
      <c r="AT15" s="62"/>
      <c r="AU15" s="62"/>
    </row>
    <row r="16" spans="1:47" x14ac:dyDescent="0.25">
      <c r="A16" s="50" t="s">
        <v>39</v>
      </c>
      <c r="B16" s="56">
        <v>1113</v>
      </c>
      <c r="C16" s="145"/>
      <c r="D16" s="146"/>
      <c r="E16" s="52">
        <f t="shared" si="0"/>
        <v>0</v>
      </c>
      <c r="F16" s="52" t="str">
        <f t="shared" si="1"/>
        <v/>
      </c>
      <c r="G16" s="52" t="str">
        <f t="shared" si="2"/>
        <v/>
      </c>
      <c r="H16" s="57"/>
      <c r="I16" s="147"/>
      <c r="J16" s="147"/>
      <c r="K16" s="147"/>
      <c r="L16" s="147"/>
      <c r="M16" s="54"/>
      <c r="N16" s="54"/>
      <c r="O16" s="54"/>
      <c r="P16" s="60"/>
      <c r="Q16" s="122" t="s">
        <v>77</v>
      </c>
      <c r="R16" s="63">
        <v>2003</v>
      </c>
      <c r="S16" s="129"/>
      <c r="T16" s="52">
        <f t="shared" ref="T16" si="12">IF(W16&lt;&gt;"",W16,3)*IF(S16="A",4,IF(S16="B",3,IF(S16="C",2,IF(S16="D",1,IF(AND(S16&gt;=0,S16&lt;=4,ISNUMBER(S16)),S16,0)))))</f>
        <v>0</v>
      </c>
      <c r="U16" s="52" t="str">
        <f t="shared" ref="U16" si="13">IF(OR(S16="A",S16="B",S16="C",S16="D",S16="F",AND(S16&gt;=0,S16&lt;=4,ISNUMBER(S16))),IF(W16&lt;&gt;"",W16,3),"")</f>
        <v/>
      </c>
      <c r="V16" s="52" t="str">
        <f t="shared" ref="V16" si="14">IF(OR(S16="A",S16="B",S16="C",S16="D",S16="P",AND(S16&gt;=0,S16&lt;=4,ISNUMBER(S16))),IF(W16&lt;&gt;"",W16,3),"")</f>
        <v/>
      </c>
      <c r="W16" s="57"/>
      <c r="X16" s="159"/>
      <c r="Y16" s="160"/>
      <c r="Z16" s="45"/>
      <c r="AA16" s="45" t="s">
        <v>22</v>
      </c>
      <c r="AB16" s="117">
        <v>4203</v>
      </c>
      <c r="AC16" s="84"/>
      <c r="AD16" s="52">
        <f t="shared" si="3"/>
        <v>0</v>
      </c>
      <c r="AE16" s="52" t="str">
        <f t="shared" si="4"/>
        <v/>
      </c>
      <c r="AF16" s="52" t="str">
        <f t="shared" si="5"/>
        <v/>
      </c>
      <c r="AG16" s="53"/>
      <c r="AH16" s="148"/>
      <c r="AI16" s="155"/>
      <c r="AJ16" s="62"/>
      <c r="AL16" s="94"/>
      <c r="AM16" s="91"/>
      <c r="AN16" s="92"/>
      <c r="AO16" s="92"/>
      <c r="AP16" s="92"/>
      <c r="AQ16" s="58"/>
      <c r="AR16" s="161"/>
      <c r="AS16" s="161"/>
      <c r="AT16" s="62"/>
      <c r="AU16" s="62"/>
    </row>
    <row r="17" spans="1:47" x14ac:dyDescent="0.25">
      <c r="A17" s="87" t="s">
        <v>78</v>
      </c>
      <c r="B17" s="56">
        <v>2713</v>
      </c>
      <c r="C17" s="145"/>
      <c r="D17" s="146"/>
      <c r="E17" s="52">
        <f t="shared" ref="E17:E18" si="15">IF(H17&lt;&gt;"",H17,3)*IF(C17="A",4,IF(C17="B",3,IF(C17="C",2,IF(C17="D",1,IF(AND(C17&gt;=0,C17&lt;=4,ISNUMBER(C17)),C17,0)))))</f>
        <v>0</v>
      </c>
      <c r="F17" s="52" t="str">
        <f t="shared" ref="F17:F18" si="16">IF(OR(C17="A",C17="B",C17="C",C17="D",C17="F",AND(C17&gt;=0,C17&lt;=4,ISNUMBER(C17))),IF(H17&lt;&gt;"",H17,3),"")</f>
        <v/>
      </c>
      <c r="G17" s="52" t="str">
        <f t="shared" ref="G17:G18" si="17">IF(OR(C17="A",C17="B",C17="C",C17="D",C17="P",AND(C17&gt;=0,C17&lt;=4,ISNUMBER(C17))),IF(H17&lt;&gt;"",H17,3),"")</f>
        <v/>
      </c>
      <c r="H17" s="53"/>
      <c r="I17" s="147"/>
      <c r="J17" s="147"/>
      <c r="K17" s="147"/>
      <c r="L17" s="147"/>
      <c r="M17" s="54"/>
      <c r="N17" s="54"/>
      <c r="O17" s="54"/>
      <c r="P17" s="45"/>
      <c r="Q17" s="122" t="s">
        <v>71</v>
      </c>
      <c r="R17" s="63">
        <v>4713</v>
      </c>
      <c r="S17" s="129"/>
      <c r="T17" s="52">
        <f t="shared" si="6"/>
        <v>0</v>
      </c>
      <c r="U17" s="52" t="str">
        <f t="shared" si="7"/>
        <v/>
      </c>
      <c r="V17" s="52" t="str">
        <f t="shared" si="8"/>
        <v/>
      </c>
      <c r="W17" s="57"/>
      <c r="X17" s="159"/>
      <c r="Y17" s="160"/>
      <c r="Z17" s="45"/>
      <c r="AA17" s="45" t="s">
        <v>22</v>
      </c>
      <c r="AB17" s="117">
        <v>4300</v>
      </c>
      <c r="AC17" s="84"/>
      <c r="AD17" s="52">
        <f t="shared" si="3"/>
        <v>0</v>
      </c>
      <c r="AE17" s="52" t="str">
        <f t="shared" si="4"/>
        <v/>
      </c>
      <c r="AF17" s="52" t="str">
        <f t="shared" si="5"/>
        <v/>
      </c>
      <c r="AG17" s="57">
        <v>2</v>
      </c>
      <c r="AH17" s="148"/>
      <c r="AI17" s="155"/>
      <c r="AJ17" s="62"/>
      <c r="AL17" s="62"/>
      <c r="AM17" s="62"/>
      <c r="AN17" s="62"/>
      <c r="AO17" s="62"/>
      <c r="AP17" s="62"/>
      <c r="AQ17" s="62"/>
      <c r="AR17" s="62"/>
      <c r="AS17" s="62"/>
      <c r="AT17" s="62"/>
      <c r="AU17" s="62"/>
    </row>
    <row r="18" spans="1:47" x14ac:dyDescent="0.25">
      <c r="A18" s="122" t="s">
        <v>68</v>
      </c>
      <c r="B18" s="63"/>
      <c r="C18" s="145"/>
      <c r="D18" s="146"/>
      <c r="E18" s="52">
        <f t="shared" si="15"/>
        <v>0</v>
      </c>
      <c r="F18" s="52" t="str">
        <f t="shared" si="16"/>
        <v/>
      </c>
      <c r="G18" s="52" t="str">
        <f t="shared" si="17"/>
        <v/>
      </c>
      <c r="H18" s="53"/>
      <c r="I18" s="147"/>
      <c r="J18" s="147"/>
      <c r="K18" s="147"/>
      <c r="L18" s="147"/>
      <c r="M18" s="54"/>
      <c r="N18" s="54"/>
      <c r="O18" s="54"/>
      <c r="P18" s="45"/>
      <c r="Q18" s="111" t="s">
        <v>22</v>
      </c>
      <c r="R18" s="63">
        <v>2113</v>
      </c>
      <c r="S18" s="96"/>
      <c r="T18" s="52">
        <f t="shared" ref="T18:T19" si="18">IF(W18&lt;&gt;"",W18,3)*IF(S18="A",4,IF(S18="B",3,IF(S18="C",2,IF(S18="D",1,IF(AND(S18&gt;=0,S18&lt;=4,ISNUMBER(S18)),S18,0)))))</f>
        <v>0</v>
      </c>
      <c r="U18" s="52" t="str">
        <f t="shared" ref="U18:U19" si="19">IF(OR(S18="A",S18="B",S18="C",S18="D",S18="F",AND(S18&gt;=0,S18&lt;=4,ISNUMBER(S18))),IF(W18&lt;&gt;"",W18,3),"")</f>
        <v/>
      </c>
      <c r="V18" s="52" t="str">
        <f t="shared" ref="V18:V19" si="20">IF(OR(S18="A",S18="B",S18="C",S18="D",S18="P",AND(S18&gt;=0,S18&lt;=4,ISNUMBER(S18))),IF(W18&lt;&gt;"",W18,3),"")</f>
        <v/>
      </c>
      <c r="W18" s="57"/>
      <c r="X18" s="159"/>
      <c r="Y18" s="160"/>
      <c r="Z18" s="45"/>
      <c r="AA18" s="45" t="s">
        <v>22</v>
      </c>
      <c r="AB18" s="117">
        <v>4403</v>
      </c>
      <c r="AC18" s="84"/>
      <c r="AD18" s="52">
        <f t="shared" si="3"/>
        <v>0</v>
      </c>
      <c r="AE18" s="52" t="str">
        <f t="shared" si="4"/>
        <v/>
      </c>
      <c r="AF18" s="52" t="str">
        <f t="shared" si="5"/>
        <v/>
      </c>
      <c r="AG18" s="57"/>
      <c r="AH18" s="148"/>
      <c r="AI18" s="155"/>
      <c r="AJ18" s="62"/>
      <c r="AQ18" s="62"/>
      <c r="AR18" s="62"/>
      <c r="AS18" s="62"/>
      <c r="AT18" s="62"/>
      <c r="AU18" s="62"/>
    </row>
    <row r="19" spans="1:47" x14ac:dyDescent="0.25">
      <c r="A19" s="122" t="s">
        <v>68</v>
      </c>
      <c r="B19" s="63"/>
      <c r="C19" s="145"/>
      <c r="D19" s="146"/>
      <c r="E19" s="52">
        <f t="shared" si="0"/>
        <v>0</v>
      </c>
      <c r="F19" s="52" t="str">
        <f t="shared" si="1"/>
        <v/>
      </c>
      <c r="G19" s="52" t="str">
        <f t="shared" si="2"/>
        <v/>
      </c>
      <c r="H19" s="53"/>
      <c r="I19" s="147"/>
      <c r="J19" s="147"/>
      <c r="K19" s="147"/>
      <c r="L19" s="147"/>
      <c r="M19" s="54"/>
      <c r="N19" s="54"/>
      <c r="O19" s="54"/>
      <c r="P19" s="45"/>
      <c r="Q19" s="111" t="s">
        <v>22</v>
      </c>
      <c r="R19" s="63">
        <v>3113</v>
      </c>
      <c r="S19" s="96"/>
      <c r="T19" s="52">
        <f t="shared" si="18"/>
        <v>0</v>
      </c>
      <c r="U19" s="52" t="str">
        <f t="shared" si="19"/>
        <v/>
      </c>
      <c r="V19" s="52" t="str">
        <f t="shared" si="20"/>
        <v/>
      </c>
      <c r="W19" s="57"/>
      <c r="X19" s="159"/>
      <c r="Y19" s="160"/>
      <c r="Z19" s="45"/>
      <c r="AA19" s="45" t="s">
        <v>22</v>
      </c>
      <c r="AB19" s="117">
        <v>4413</v>
      </c>
      <c r="AC19" s="84"/>
      <c r="AD19" s="52">
        <f t="shared" si="3"/>
        <v>0</v>
      </c>
      <c r="AE19" s="52" t="str">
        <f t="shared" si="4"/>
        <v/>
      </c>
      <c r="AF19" s="52" t="str">
        <f t="shared" si="5"/>
        <v/>
      </c>
      <c r="AG19" s="57"/>
      <c r="AH19" s="148"/>
      <c r="AI19" s="155"/>
      <c r="AJ19" s="62"/>
      <c r="AQ19" s="62"/>
      <c r="AR19" s="62"/>
      <c r="AS19" s="62"/>
      <c r="AT19" s="62"/>
      <c r="AU19" s="62"/>
    </row>
    <row r="20" spans="1:47" x14ac:dyDescent="0.25">
      <c r="A20" s="87" t="s">
        <v>54</v>
      </c>
      <c r="B20" s="59"/>
      <c r="C20" s="145"/>
      <c r="D20" s="146"/>
      <c r="E20" s="52">
        <f t="shared" si="0"/>
        <v>0</v>
      </c>
      <c r="F20" s="52" t="str">
        <f t="shared" si="1"/>
        <v/>
      </c>
      <c r="G20" s="52" t="str">
        <f t="shared" si="2"/>
        <v/>
      </c>
      <c r="H20" s="53"/>
      <c r="I20" s="151"/>
      <c r="J20" s="147"/>
      <c r="K20" s="147"/>
      <c r="L20" s="147"/>
      <c r="M20" s="54"/>
      <c r="N20" s="54"/>
      <c r="O20" s="54"/>
      <c r="P20" s="45"/>
      <c r="Q20" s="54"/>
      <c r="R20" s="54"/>
      <c r="S20" s="54"/>
      <c r="T20" s="54"/>
      <c r="U20" s="54"/>
      <c r="V20" s="54"/>
      <c r="W20" s="54"/>
      <c r="X20" s="49"/>
      <c r="Y20" s="49"/>
      <c r="Z20" s="45"/>
      <c r="AA20" s="111" t="s">
        <v>39</v>
      </c>
      <c r="AB20" s="121">
        <v>3323</v>
      </c>
      <c r="AC20" s="83"/>
      <c r="AD20" s="52">
        <f t="shared" si="3"/>
        <v>0</v>
      </c>
      <c r="AE20" s="52" t="str">
        <f t="shared" si="4"/>
        <v/>
      </c>
      <c r="AF20" s="52" t="str">
        <f t="shared" si="5"/>
        <v/>
      </c>
      <c r="AG20" s="57"/>
      <c r="AH20" s="148"/>
      <c r="AI20" s="156"/>
      <c r="AJ20" s="62"/>
      <c r="AQ20" s="62"/>
      <c r="AR20" s="62"/>
      <c r="AS20" s="62"/>
      <c r="AT20" s="62"/>
      <c r="AU20" s="62"/>
    </row>
    <row r="21" spans="1:47" x14ac:dyDescent="0.25">
      <c r="A21" s="122" t="s">
        <v>67</v>
      </c>
      <c r="B21" s="59"/>
      <c r="C21" s="145"/>
      <c r="D21" s="146"/>
      <c r="E21" s="52">
        <f t="shared" si="0"/>
        <v>0</v>
      </c>
      <c r="F21" s="52" t="str">
        <f t="shared" si="1"/>
        <v/>
      </c>
      <c r="G21" s="52" t="str">
        <f t="shared" si="2"/>
        <v/>
      </c>
      <c r="H21" s="57"/>
      <c r="I21" s="147"/>
      <c r="J21" s="147"/>
      <c r="K21" s="147"/>
      <c r="L21" s="147"/>
      <c r="M21" s="54"/>
      <c r="N21" s="54"/>
      <c r="O21" s="54"/>
      <c r="P21" s="45"/>
      <c r="Q21" s="162"/>
      <c r="R21" s="163"/>
      <c r="S21" s="163"/>
      <c r="T21" s="163"/>
      <c r="U21" s="163"/>
      <c r="V21" s="163"/>
      <c r="W21" s="163"/>
      <c r="X21" s="44" t="s">
        <v>40</v>
      </c>
      <c r="Y21" s="49"/>
      <c r="Z21" s="45"/>
      <c r="AA21" s="111" t="s">
        <v>39</v>
      </c>
      <c r="AB21" s="121">
        <v>3703</v>
      </c>
      <c r="AC21" s="83"/>
      <c r="AD21" s="52">
        <f t="shared" si="3"/>
        <v>0</v>
      </c>
      <c r="AE21" s="52" t="str">
        <f t="shared" si="4"/>
        <v/>
      </c>
      <c r="AF21" s="52" t="str">
        <f t="shared" si="5"/>
        <v/>
      </c>
      <c r="AG21" s="57"/>
      <c r="AH21" s="148"/>
      <c r="AI21" s="156"/>
      <c r="AJ21" s="62"/>
      <c r="AQ21" s="62"/>
      <c r="AR21" s="62"/>
      <c r="AS21" s="62"/>
      <c r="AT21" s="62"/>
      <c r="AU21" s="62"/>
    </row>
    <row r="22" spans="1:47" x14ac:dyDescent="0.25">
      <c r="A22" s="50"/>
      <c r="B22" s="59"/>
      <c r="C22" s="145"/>
      <c r="D22" s="146"/>
      <c r="E22" s="52">
        <f t="shared" si="0"/>
        <v>0</v>
      </c>
      <c r="F22" s="52" t="str">
        <f t="shared" si="1"/>
        <v/>
      </c>
      <c r="G22" s="52" t="str">
        <f t="shared" si="2"/>
        <v/>
      </c>
      <c r="H22" s="57"/>
      <c r="I22" s="147"/>
      <c r="J22" s="147"/>
      <c r="K22" s="147"/>
      <c r="L22" s="147"/>
      <c r="M22" s="54"/>
      <c r="N22" s="54"/>
      <c r="O22" s="54"/>
      <c r="P22" s="45"/>
      <c r="Q22" s="64" t="s">
        <v>41</v>
      </c>
      <c r="R22" s="54"/>
      <c r="S22" s="49"/>
      <c r="T22" s="49"/>
      <c r="U22" s="49"/>
      <c r="V22" s="65"/>
      <c r="W22" s="49"/>
      <c r="X22" s="49"/>
      <c r="Y22" s="141"/>
      <c r="Z22" s="45"/>
      <c r="AA22" s="111" t="s">
        <v>39</v>
      </c>
      <c r="AB22" s="121">
        <v>3713</v>
      </c>
      <c r="AC22" s="83"/>
      <c r="AD22" s="52">
        <f t="shared" si="3"/>
        <v>0</v>
      </c>
      <c r="AE22" s="52" t="str">
        <f t="shared" si="4"/>
        <v/>
      </c>
      <c r="AF22" s="52" t="str">
        <f t="shared" si="5"/>
        <v/>
      </c>
      <c r="AG22" s="57"/>
      <c r="AH22" s="159"/>
      <c r="AI22" s="155"/>
      <c r="AJ22" s="62"/>
      <c r="AQ22" s="62"/>
      <c r="AR22" s="62"/>
      <c r="AS22" s="62"/>
      <c r="AT22" s="62"/>
      <c r="AU22" s="62"/>
    </row>
    <row r="23" spans="1:47" ht="13.8" thickBot="1" x14ac:dyDescent="0.3">
      <c r="A23" s="50"/>
      <c r="B23" s="59"/>
      <c r="C23" s="145"/>
      <c r="D23" s="146"/>
      <c r="E23" s="52">
        <f t="shared" si="0"/>
        <v>0</v>
      </c>
      <c r="F23" s="52" t="str">
        <f t="shared" si="1"/>
        <v/>
      </c>
      <c r="G23" s="52" t="str">
        <f t="shared" si="2"/>
        <v/>
      </c>
      <c r="H23" s="57"/>
      <c r="I23" s="147"/>
      <c r="J23" s="147"/>
      <c r="K23" s="147"/>
      <c r="L23" s="147"/>
      <c r="M23" s="54"/>
      <c r="N23" s="54"/>
      <c r="O23" s="54"/>
      <c r="P23" s="45"/>
      <c r="Q23" s="166">
        <f>SUM(G7:G24,V12:V19,AF9:AF23,AF32:AF41,G29:G44,O29:O44)</f>
        <v>0</v>
      </c>
      <c r="R23" s="166"/>
      <c r="S23" s="49" t="s">
        <v>42</v>
      </c>
      <c r="T23" s="49"/>
      <c r="U23" s="49"/>
      <c r="V23" s="49"/>
      <c r="W23" s="49"/>
      <c r="X23" s="49"/>
      <c r="Y23" s="49"/>
      <c r="Z23" s="45"/>
      <c r="AA23" s="111"/>
      <c r="AB23" s="125"/>
      <c r="AC23" s="127"/>
      <c r="AD23" s="52">
        <f t="shared" si="3"/>
        <v>0</v>
      </c>
      <c r="AE23" s="52" t="str">
        <f t="shared" si="4"/>
        <v/>
      </c>
      <c r="AF23" s="52" t="str">
        <f t="shared" si="5"/>
        <v/>
      </c>
      <c r="AG23" s="57"/>
      <c r="AH23" s="167"/>
      <c r="AI23" s="168"/>
      <c r="AJ23" s="62"/>
      <c r="AQ23" s="62"/>
      <c r="AR23" s="62"/>
      <c r="AS23" s="62"/>
      <c r="AT23" s="62"/>
      <c r="AU23" s="62"/>
    </row>
    <row r="24" spans="1:47" ht="14.4" thickTop="1" thickBot="1" x14ac:dyDescent="0.3">
      <c r="A24" s="50"/>
      <c r="B24" s="59"/>
      <c r="C24" s="145"/>
      <c r="D24" s="146"/>
      <c r="E24" s="52">
        <f t="shared" si="0"/>
        <v>0</v>
      </c>
      <c r="F24" s="52" t="str">
        <f t="shared" si="1"/>
        <v/>
      </c>
      <c r="G24" s="52" t="str">
        <f t="shared" si="2"/>
        <v/>
      </c>
      <c r="H24" s="57"/>
      <c r="I24" s="147"/>
      <c r="J24" s="147"/>
      <c r="K24" s="147"/>
      <c r="L24" s="147"/>
      <c r="M24" s="54"/>
      <c r="N24" s="54"/>
      <c r="O24" s="54"/>
      <c r="P24" s="45"/>
      <c r="Q24" s="170" t="str">
        <f>IF(SUM(F7:F24,U12:U19,AE9:AE23,AE32:AE41,F29:F44,N29:N44)=0,"N/A",ROUNDDOWN(SUM(E7:E24,T12:T19,AD9:AD23,AD32:AD41,E29:E44,M29:O44)/SUM(F7:F24,U12:U19,AE9:AE23,F29:F44,N29:N44,AE32:AE41),2))</f>
        <v>N/A</v>
      </c>
      <c r="R24" s="170"/>
      <c r="S24" s="49" t="s">
        <v>43</v>
      </c>
      <c r="T24" s="49"/>
      <c r="U24" s="49"/>
      <c r="V24" s="49"/>
      <c r="W24" s="49"/>
      <c r="X24" s="49"/>
      <c r="Y24" s="49"/>
      <c r="Z24" s="45"/>
      <c r="AA24" s="41"/>
      <c r="AB24" s="126"/>
      <c r="AC24" s="120"/>
      <c r="AD24" s="92"/>
      <c r="AE24" s="92"/>
      <c r="AF24" s="92"/>
      <c r="AG24" s="58"/>
      <c r="AH24" s="93"/>
      <c r="AI24" s="125"/>
      <c r="AJ24" s="62"/>
      <c r="AQ24" s="62"/>
      <c r="AR24" s="62"/>
      <c r="AS24" s="62"/>
      <c r="AT24" s="62"/>
      <c r="AU24" s="62"/>
    </row>
    <row r="25" spans="1:47" ht="14.4" thickTop="1" thickBot="1" x14ac:dyDescent="0.3">
      <c r="A25" s="169"/>
      <c r="B25" s="169"/>
      <c r="C25" s="169"/>
      <c r="D25" s="169"/>
      <c r="E25" s="169"/>
      <c r="F25" s="169"/>
      <c r="G25" s="169"/>
      <c r="H25" s="169"/>
      <c r="I25" s="169"/>
      <c r="J25" s="169"/>
      <c r="K25" s="169"/>
      <c r="L25" s="169"/>
      <c r="M25" s="54"/>
      <c r="N25" s="54"/>
      <c r="O25" s="49"/>
      <c r="P25" s="45"/>
      <c r="Q25" s="171">
        <f>SUMIF(B7:B24,"&gt;2999",F7:F24)+SUMIF(B29:B44,"&gt;2999",F29:F44)+SUMIF(J29:J44,"&gt;2999",N28:N43)+SUMIF(R12:R19,"&gt;2999",U12:U19)+SUMIF(AB9:AB23,"&gt;2999",AE9:AE23)+SUMIF(AB32:AB41,"&gt;2999",AE32:AE41)</f>
        <v>0</v>
      </c>
      <c r="R25" s="171"/>
      <c r="S25" s="49" t="s">
        <v>44</v>
      </c>
      <c r="T25" s="49"/>
      <c r="U25" s="49"/>
      <c r="V25" s="49"/>
      <c r="W25" s="49"/>
      <c r="X25" s="49"/>
      <c r="Y25" s="49"/>
      <c r="Z25" s="40"/>
      <c r="AA25" s="50"/>
      <c r="AB25" s="66"/>
      <c r="AC25" s="91"/>
      <c r="AD25" s="92"/>
      <c r="AE25" s="92"/>
      <c r="AF25" s="92"/>
      <c r="AG25" s="58"/>
      <c r="AH25" s="93"/>
      <c r="AI25" s="94"/>
      <c r="AJ25" s="62"/>
      <c r="AQ25" s="62"/>
      <c r="AR25" s="62"/>
      <c r="AS25" s="62"/>
      <c r="AT25" s="62"/>
      <c r="AU25" s="62"/>
    </row>
    <row r="26" spans="1:47" ht="13.8" thickBot="1" x14ac:dyDescent="0.3">
      <c r="A26" s="49" t="s">
        <v>53</v>
      </c>
      <c r="B26" s="49"/>
      <c r="C26" s="49"/>
      <c r="D26" s="49"/>
      <c r="E26" s="49"/>
      <c r="F26" s="49"/>
      <c r="G26" s="49"/>
      <c r="H26" s="49"/>
      <c r="I26" s="49"/>
      <c r="J26" s="49"/>
      <c r="K26" s="49"/>
      <c r="L26" s="49"/>
      <c r="M26" s="54"/>
      <c r="N26" s="54"/>
      <c r="O26" s="49"/>
      <c r="P26" s="45"/>
      <c r="Q26" s="164">
        <f>SUMIF(B7:B24,"&gt;2999",E7:E24)+SUMIF(B29:B44,"&gt;2999",E29:E44)+SUMIF(J29:J44,"&gt;2999",M28:M43)+SUMIF(R12:R19,"&gt;2999",T12:T19)+SUMIF(AB9:AB23,"&gt;2999",AD9:AD23)+SUMIF(AB32:AB41,"&gt;2999",AD32:AD41)</f>
        <v>0</v>
      </c>
      <c r="R26" s="164"/>
      <c r="S26" s="44" t="s">
        <v>46</v>
      </c>
      <c r="T26" s="49"/>
      <c r="U26" s="49"/>
      <c r="V26" s="49"/>
      <c r="W26" s="49"/>
      <c r="X26" s="49"/>
      <c r="Y26" s="49"/>
      <c r="Z26" s="49"/>
      <c r="AA26" s="95" t="s">
        <v>74</v>
      </c>
      <c r="AB26" s="95"/>
      <c r="AC26" s="95"/>
      <c r="AD26" s="131"/>
      <c r="AE26" s="131"/>
      <c r="AF26" s="131"/>
      <c r="AG26" s="139"/>
      <c r="AH26" s="95"/>
      <c r="AI26" s="54"/>
      <c r="AJ26" s="62"/>
      <c r="AQ26" s="62"/>
      <c r="AR26" s="62"/>
      <c r="AS26" s="62"/>
      <c r="AT26" s="62"/>
      <c r="AU26" s="62"/>
    </row>
    <row r="27" spans="1:47" ht="13.8" thickBot="1" x14ac:dyDescent="0.3">
      <c r="A27" s="39" t="s">
        <v>45</v>
      </c>
      <c r="B27" s="39"/>
      <c r="C27" s="49"/>
      <c r="D27" s="49"/>
      <c r="E27" s="54"/>
      <c r="F27" s="54"/>
      <c r="G27" s="54"/>
      <c r="H27" s="54"/>
      <c r="I27" s="67" t="s">
        <v>55</v>
      </c>
      <c r="J27" s="67"/>
      <c r="K27" s="67"/>
      <c r="L27" s="67"/>
      <c r="M27" s="48" t="s">
        <v>26</v>
      </c>
      <c r="N27" s="48" t="s">
        <v>27</v>
      </c>
      <c r="O27" s="48" t="s">
        <v>28</v>
      </c>
      <c r="P27" s="45"/>
      <c r="Q27" s="165" t="str">
        <f>IF(SUM(Q26)=0,"N/A",Q26/Q25)</f>
        <v>N/A</v>
      </c>
      <c r="R27" s="165"/>
      <c r="S27" s="49" t="s">
        <v>49</v>
      </c>
      <c r="T27" s="49"/>
      <c r="U27" s="49"/>
      <c r="V27" s="49"/>
      <c r="W27" s="49"/>
      <c r="X27" s="49"/>
      <c r="Y27" s="49"/>
      <c r="AA27" s="68"/>
      <c r="AB27" s="31"/>
      <c r="AC27" s="31"/>
      <c r="AD27" s="41"/>
      <c r="AE27" s="41"/>
      <c r="AF27" s="41"/>
      <c r="AG27" s="69"/>
      <c r="AH27" s="54"/>
      <c r="AI27" s="54"/>
      <c r="AJ27" s="62"/>
      <c r="AQ27" s="62"/>
      <c r="AR27" s="62"/>
      <c r="AS27" s="62"/>
      <c r="AT27" s="62"/>
      <c r="AU27" s="62"/>
    </row>
    <row r="28" spans="1:47" ht="18" customHeight="1" thickTop="1" thickBot="1" x14ac:dyDescent="0.3">
      <c r="A28" s="54" t="s">
        <v>24</v>
      </c>
      <c r="B28" s="54"/>
      <c r="C28" s="54" t="s">
        <v>47</v>
      </c>
      <c r="D28" s="33" t="s">
        <v>48</v>
      </c>
      <c r="E28" s="54"/>
      <c r="F28" s="54"/>
      <c r="G28" s="54"/>
      <c r="H28" s="54"/>
      <c r="I28" s="54" t="s">
        <v>24</v>
      </c>
      <c r="J28" s="54"/>
      <c r="K28" s="54" t="s">
        <v>47</v>
      </c>
      <c r="L28" s="70" t="s">
        <v>48</v>
      </c>
      <c r="M28" s="41">
        <f t="shared" ref="M28:M43" si="21">L29*IF(OR(K29="A",K29="RA"),4,IF(OR(K29="B",K29="RB"),3,IF(OR(K29="C",K29="RC"),2,IF(OR(K29="D",K29="RD"),1,IF(AND(K29&gt;=0,K29=4,ISNUMBER(K29)),K29,0)))))</f>
        <v>0</v>
      </c>
      <c r="N28" s="41" t="str">
        <f t="shared" ref="N28:N43" si="22">IF(OR(K29="",L29=""),"",IF(OR(K29="A",K29="B",K29="C",K29="D",K29="F",K29="RA",K29="RB",K29="RC",K29="RD",K29="RF",AND(K29&gt;=0,K29&lt;=4,ISNUMBER(K29))),L29,""))</f>
        <v/>
      </c>
      <c r="O28" s="41" t="str">
        <f t="shared" ref="O28:O43" si="23">IF(OR(K29="",L29=""),"",IF(OR(K29="A",K29="B",K29="C",K29="D",K29="P",AND(K29&gt;=0,K29&lt;=4,ISNUMBER(K29))),L29,""))</f>
        <v/>
      </c>
      <c r="P28" s="45"/>
      <c r="Q28" s="172"/>
      <c r="R28" s="173"/>
      <c r="S28" s="44" t="s">
        <v>50</v>
      </c>
      <c r="T28" s="49"/>
      <c r="U28" s="49"/>
      <c r="V28" s="49"/>
      <c r="W28" s="49"/>
      <c r="X28" s="49"/>
      <c r="Y28" s="49"/>
      <c r="Z28" s="45"/>
      <c r="AA28" s="68"/>
      <c r="AB28" s="31"/>
      <c r="AC28" s="31"/>
      <c r="AD28" s="41"/>
      <c r="AE28" s="41"/>
      <c r="AF28" s="41"/>
      <c r="AG28" s="69"/>
      <c r="AH28" s="54"/>
      <c r="AI28" s="54"/>
      <c r="AJ28" s="62"/>
      <c r="AM28" s="62"/>
      <c r="AN28" s="62"/>
      <c r="AO28" s="62"/>
      <c r="AP28" s="62"/>
      <c r="AQ28" s="62"/>
      <c r="AR28" s="62"/>
      <c r="AS28" s="62"/>
      <c r="AT28" s="62"/>
      <c r="AU28" s="62"/>
    </row>
    <row r="29" spans="1:47" ht="16.8" thickTop="1" thickBot="1" x14ac:dyDescent="0.35">
      <c r="A29" s="118"/>
      <c r="B29" s="72"/>
      <c r="C29" s="119"/>
      <c r="D29" s="74"/>
      <c r="E29" s="75">
        <f t="shared" ref="E29:E44" si="24">D29*IF(OR(C29="A",C29="RA"),4,IF(OR(C29="B",C29="RB"),3,IF(OR(C29="C",C29="RC"),2,IF(OR(C29="D",C29="RD"),1,IF(AND(C29&gt;=0,C29&lt;=4,ISNUMBER(C29)),C29,0)))))</f>
        <v>0</v>
      </c>
      <c r="F29" s="76" t="str">
        <f t="shared" ref="F29:F44" si="25">IF(OR(C29="",D29=""),"",IF(OR(C29="A",C29="B",C29="C",C29="D",C29="F",C29="RA",C29="RB",C29="RC",C29="RD",C29="RF",AND(C29&gt;=0,C29&lt;=4,ISNUMBER(C29))),D29,""))</f>
        <v/>
      </c>
      <c r="G29" s="77" t="str">
        <f t="shared" ref="G29:G44" si="26">IF(OR(C29="",D29=""),"",IF(OR(C29="A",C29="B",C29="C",C29="D",C29="P",AND(C29&gt;=0,C29&lt;=4,ISNUMBER(C29))),D29,""))</f>
        <v/>
      </c>
      <c r="H29" s="78"/>
      <c r="I29" s="118"/>
      <c r="J29" s="72"/>
      <c r="K29" s="119"/>
      <c r="L29" s="74"/>
      <c r="M29" s="41">
        <f t="shared" si="21"/>
        <v>0</v>
      </c>
      <c r="N29" s="41" t="str">
        <f t="shared" si="22"/>
        <v/>
      </c>
      <c r="O29" s="41" t="str">
        <f t="shared" si="23"/>
        <v/>
      </c>
      <c r="P29" s="45"/>
      <c r="Q29" s="174">
        <v>120</v>
      </c>
      <c r="R29" s="174"/>
      <c r="S29" s="49" t="s">
        <v>51</v>
      </c>
      <c r="T29" s="49"/>
      <c r="U29" s="49"/>
      <c r="V29" s="49"/>
      <c r="W29" s="49"/>
      <c r="X29" s="49"/>
      <c r="Y29" s="49"/>
      <c r="Z29" s="45"/>
      <c r="AA29" s="68"/>
      <c r="AB29" s="31"/>
      <c r="AC29" s="31"/>
      <c r="AD29" s="41"/>
      <c r="AE29" s="41"/>
      <c r="AF29" s="41"/>
      <c r="AG29" s="69"/>
      <c r="AH29" s="130"/>
      <c r="AI29" s="130"/>
      <c r="AJ29" s="62"/>
      <c r="AM29" s="62"/>
      <c r="AN29" s="62"/>
      <c r="AO29" s="62"/>
      <c r="AP29" s="62"/>
      <c r="AQ29" s="62"/>
      <c r="AR29" s="62"/>
      <c r="AS29" s="62"/>
      <c r="AT29" s="62"/>
      <c r="AU29" s="62"/>
    </row>
    <row r="30" spans="1:47" ht="13.8" thickBot="1" x14ac:dyDescent="0.3">
      <c r="A30" s="118"/>
      <c r="B30" s="72"/>
      <c r="C30" s="119"/>
      <c r="D30" s="74"/>
      <c r="E30" s="75">
        <f t="shared" si="24"/>
        <v>0</v>
      </c>
      <c r="F30" s="76" t="str">
        <f t="shared" si="25"/>
        <v/>
      </c>
      <c r="G30" s="77" t="str">
        <f t="shared" si="26"/>
        <v/>
      </c>
      <c r="H30" s="79"/>
      <c r="I30" s="71"/>
      <c r="J30" s="72"/>
      <c r="K30" s="73"/>
      <c r="L30" s="74"/>
      <c r="M30" s="41">
        <f t="shared" si="21"/>
        <v>0</v>
      </c>
      <c r="N30" s="41" t="str">
        <f t="shared" si="22"/>
        <v/>
      </c>
      <c r="O30" s="41" t="str">
        <f t="shared" si="23"/>
        <v/>
      </c>
      <c r="P30" s="45"/>
      <c r="Q30" s="54" t="s">
        <v>52</v>
      </c>
      <c r="R30" s="54"/>
      <c r="S30" s="54"/>
      <c r="T30" s="54"/>
      <c r="U30" s="54"/>
      <c r="V30" s="54"/>
      <c r="W30" s="54"/>
      <c r="X30" s="54"/>
      <c r="Y30" s="54"/>
      <c r="Z30" s="45"/>
      <c r="AA30" s="68"/>
      <c r="AB30" s="31"/>
      <c r="AC30" s="31"/>
      <c r="AD30" s="41"/>
      <c r="AE30" s="41"/>
      <c r="AF30" s="41"/>
      <c r="AG30" s="69"/>
      <c r="AH30" s="130"/>
      <c r="AI30" s="130"/>
      <c r="AJ30" s="62"/>
      <c r="AM30" s="62"/>
      <c r="AN30" s="62"/>
      <c r="AO30" s="62"/>
      <c r="AP30" s="62"/>
      <c r="AQ30" s="62"/>
      <c r="AR30" s="62"/>
      <c r="AS30" s="62"/>
      <c r="AT30" s="62"/>
      <c r="AU30" s="62"/>
    </row>
    <row r="31" spans="1:47" ht="13.8" thickBot="1" x14ac:dyDescent="0.3">
      <c r="A31" s="71"/>
      <c r="B31" s="72"/>
      <c r="C31" s="73"/>
      <c r="D31" s="74"/>
      <c r="E31" s="75">
        <f t="shared" si="24"/>
        <v>0</v>
      </c>
      <c r="F31" s="76" t="str">
        <f t="shared" si="25"/>
        <v/>
      </c>
      <c r="G31" s="77" t="str">
        <f t="shared" si="26"/>
        <v/>
      </c>
      <c r="H31" s="79"/>
      <c r="I31" s="71"/>
      <c r="J31" s="72"/>
      <c r="K31" s="73"/>
      <c r="L31" s="74"/>
      <c r="M31" s="41">
        <f t="shared" si="21"/>
        <v>0</v>
      </c>
      <c r="N31" s="41" t="str">
        <f t="shared" si="22"/>
        <v/>
      </c>
      <c r="O31" s="41" t="str">
        <f t="shared" si="23"/>
        <v/>
      </c>
      <c r="P31" s="45"/>
      <c r="Q31" s="54"/>
      <c r="R31" s="54"/>
      <c r="S31" s="54"/>
      <c r="T31" s="54"/>
      <c r="U31" s="54"/>
      <c r="V31" s="54"/>
      <c r="W31" s="54"/>
      <c r="X31" s="54"/>
      <c r="Y31" s="54"/>
      <c r="Z31" s="45"/>
      <c r="AA31" s="68"/>
      <c r="AB31" s="31"/>
      <c r="AC31" s="31"/>
      <c r="AD31" s="41"/>
      <c r="AE31" s="41"/>
      <c r="AF31" s="41"/>
      <c r="AG31" s="69"/>
      <c r="AH31" s="54"/>
      <c r="AI31" s="54"/>
      <c r="AJ31" s="62"/>
      <c r="AM31" s="80"/>
      <c r="AN31" s="80"/>
      <c r="AO31" s="91"/>
      <c r="AP31" s="92"/>
      <c r="AQ31" s="92"/>
      <c r="AR31" s="92"/>
      <c r="AS31" s="58"/>
      <c r="AT31" s="161"/>
      <c r="AU31" s="175"/>
    </row>
    <row r="32" spans="1:47" ht="13.8" thickBot="1" x14ac:dyDescent="0.3">
      <c r="A32" s="71"/>
      <c r="B32" s="72"/>
      <c r="C32" s="73"/>
      <c r="D32" s="74"/>
      <c r="E32" s="75">
        <f t="shared" si="24"/>
        <v>0</v>
      </c>
      <c r="F32" s="76" t="str">
        <f t="shared" si="25"/>
        <v/>
      </c>
      <c r="G32" s="77" t="str">
        <f t="shared" si="26"/>
        <v/>
      </c>
      <c r="H32" s="79"/>
      <c r="I32" s="71"/>
      <c r="J32" s="72"/>
      <c r="K32" s="73"/>
      <c r="L32" s="74"/>
      <c r="M32" s="41">
        <f t="shared" si="21"/>
        <v>0</v>
      </c>
      <c r="N32" s="41" t="str">
        <f t="shared" si="22"/>
        <v/>
      </c>
      <c r="O32" s="41" t="str">
        <f t="shared" si="23"/>
        <v/>
      </c>
      <c r="P32" s="45"/>
      <c r="Q32" s="54"/>
      <c r="R32" s="54"/>
      <c r="S32" s="54"/>
      <c r="T32" s="54"/>
      <c r="U32" s="54"/>
      <c r="V32" s="54"/>
      <c r="W32" s="54"/>
      <c r="X32" s="54"/>
      <c r="Y32" s="54"/>
      <c r="Z32" s="45"/>
      <c r="AA32" s="122"/>
      <c r="AB32" s="123"/>
      <c r="AC32" s="89"/>
      <c r="AD32" s="52">
        <f t="shared" ref="AD32:AD37" si="27">IF(AG32&lt;&gt;"",AG32,3)*IF(AC32="A",4,IF(AC32="B",3,IF(AC32="C",2,IF(AC32="D",1,IF(AND(AC32&gt;=0,AC32&lt;=4,ISNUMBER(AC32)),AC32,0)))))</f>
        <v>0</v>
      </c>
      <c r="AE32" s="52" t="str">
        <f t="shared" ref="AE32:AE37" si="28">IF(OR(AC32="A",AC32="B",AC32="C",AC32="D",AC32="F",AND(AC32&gt;=0,AC32&lt;=4,ISNUMBER(AC32))),IF(AG32&lt;&gt;"",AG32,3),"")</f>
        <v/>
      </c>
      <c r="AF32" s="52" t="str">
        <f t="shared" ref="AF32:AF37" si="29">IF(OR(AC32="A",AC32="B",AC32="C",AC32="D",AC32="P",AND(AC32&gt;=0,AC32&lt;=4,ISNUMBER(AC32))),IF(AG32&lt;&gt;"",AG32,3),"")</f>
        <v/>
      </c>
      <c r="AG32" s="57"/>
      <c r="AH32" s="148"/>
      <c r="AI32" s="156"/>
      <c r="AJ32" s="62"/>
      <c r="AM32" s="62"/>
      <c r="AN32" s="62"/>
      <c r="AO32" s="62"/>
      <c r="AP32" s="62"/>
      <c r="AQ32" s="62"/>
      <c r="AR32" s="62"/>
      <c r="AS32" s="62"/>
      <c r="AT32" s="62"/>
      <c r="AU32" s="62"/>
    </row>
    <row r="33" spans="1:47" ht="13.8" thickBot="1" x14ac:dyDescent="0.3">
      <c r="A33" s="71"/>
      <c r="B33" s="72"/>
      <c r="C33" s="73"/>
      <c r="D33" s="74"/>
      <c r="E33" s="75">
        <f t="shared" si="24"/>
        <v>0</v>
      </c>
      <c r="F33" s="76" t="str">
        <f t="shared" si="25"/>
        <v/>
      </c>
      <c r="G33" s="77" t="str">
        <f t="shared" si="26"/>
        <v/>
      </c>
      <c r="H33" s="79"/>
      <c r="I33" s="71"/>
      <c r="J33" s="72"/>
      <c r="K33" s="73"/>
      <c r="L33" s="74"/>
      <c r="M33" s="41">
        <f t="shared" si="21"/>
        <v>0</v>
      </c>
      <c r="N33" s="41" t="str">
        <f t="shared" si="22"/>
        <v/>
      </c>
      <c r="O33" s="41" t="str">
        <f t="shared" si="23"/>
        <v/>
      </c>
      <c r="P33" s="45"/>
      <c r="Q33" s="54"/>
      <c r="R33" s="54"/>
      <c r="S33" s="54"/>
      <c r="T33" s="54"/>
      <c r="U33" s="54"/>
      <c r="V33" s="54"/>
      <c r="W33" s="54"/>
      <c r="X33" s="54"/>
      <c r="Y33" s="54"/>
      <c r="Z33" s="45"/>
      <c r="AA33" s="122"/>
      <c r="AB33" s="123"/>
      <c r="AC33" s="88"/>
      <c r="AD33" s="52">
        <f t="shared" si="27"/>
        <v>0</v>
      </c>
      <c r="AE33" s="52" t="str">
        <f t="shared" si="28"/>
        <v/>
      </c>
      <c r="AF33" s="52" t="str">
        <f t="shared" si="29"/>
        <v/>
      </c>
      <c r="AG33" s="57"/>
      <c r="AH33" s="159"/>
      <c r="AI33" s="155"/>
      <c r="AJ33" s="62"/>
      <c r="AM33" s="62"/>
      <c r="AN33" s="62"/>
      <c r="AO33" s="62"/>
      <c r="AP33" s="62"/>
      <c r="AQ33" s="62"/>
      <c r="AR33" s="62"/>
      <c r="AS33" s="62"/>
      <c r="AT33" s="62"/>
      <c r="AU33" s="62"/>
    </row>
    <row r="34" spans="1:47" ht="13.8" thickBot="1" x14ac:dyDescent="0.3">
      <c r="A34" s="71"/>
      <c r="B34" s="72"/>
      <c r="C34" s="73"/>
      <c r="D34" s="74"/>
      <c r="E34" s="75">
        <f t="shared" si="24"/>
        <v>0</v>
      </c>
      <c r="F34" s="76" t="str">
        <f t="shared" si="25"/>
        <v/>
      </c>
      <c r="G34" s="77" t="str">
        <f t="shared" si="26"/>
        <v/>
      </c>
      <c r="H34" s="79"/>
      <c r="I34" s="71"/>
      <c r="J34" s="72"/>
      <c r="K34" s="73"/>
      <c r="L34" s="74"/>
      <c r="M34" s="41">
        <f t="shared" si="21"/>
        <v>0</v>
      </c>
      <c r="N34" s="41" t="str">
        <f t="shared" si="22"/>
        <v/>
      </c>
      <c r="O34" s="41" t="str">
        <f t="shared" si="23"/>
        <v/>
      </c>
      <c r="P34" s="45"/>
      <c r="Q34" s="54"/>
      <c r="R34" s="54"/>
      <c r="S34" s="54"/>
      <c r="T34" s="54"/>
      <c r="U34" s="54"/>
      <c r="V34" s="54"/>
      <c r="W34" s="54"/>
      <c r="X34" s="54"/>
      <c r="Y34" s="54"/>
      <c r="Z34" s="45"/>
      <c r="AA34" s="122"/>
      <c r="AB34" s="123"/>
      <c r="AC34" s="88"/>
      <c r="AD34" s="52">
        <f t="shared" si="27"/>
        <v>0</v>
      </c>
      <c r="AE34" s="52" t="str">
        <f t="shared" si="28"/>
        <v/>
      </c>
      <c r="AF34" s="52" t="str">
        <f t="shared" si="29"/>
        <v/>
      </c>
      <c r="AG34" s="57"/>
      <c r="AH34" s="148"/>
      <c r="AI34" s="156"/>
      <c r="AJ34" s="62"/>
      <c r="AM34" s="62"/>
      <c r="AN34" s="62"/>
      <c r="AO34" s="62"/>
      <c r="AP34" s="62"/>
      <c r="AQ34" s="62"/>
      <c r="AR34" s="62"/>
      <c r="AS34" s="62"/>
      <c r="AT34" s="62"/>
      <c r="AU34" s="62"/>
    </row>
    <row r="35" spans="1:47" ht="13.8" thickBot="1" x14ac:dyDescent="0.3">
      <c r="A35" s="71"/>
      <c r="B35" s="72"/>
      <c r="C35" s="73"/>
      <c r="D35" s="74"/>
      <c r="E35" s="75">
        <f t="shared" si="24"/>
        <v>0</v>
      </c>
      <c r="F35" s="76" t="str">
        <f t="shared" si="25"/>
        <v/>
      </c>
      <c r="G35" s="77" t="str">
        <f t="shared" si="26"/>
        <v/>
      </c>
      <c r="H35" s="79"/>
      <c r="I35" s="71"/>
      <c r="J35" s="72"/>
      <c r="K35" s="52"/>
      <c r="L35" s="74"/>
      <c r="M35" s="41">
        <f t="shared" si="21"/>
        <v>0</v>
      </c>
      <c r="N35" s="41" t="str">
        <f t="shared" si="22"/>
        <v/>
      </c>
      <c r="O35" s="41" t="str">
        <f t="shared" si="23"/>
        <v/>
      </c>
      <c r="P35" s="45"/>
      <c r="Q35" s="54"/>
      <c r="R35" s="54"/>
      <c r="S35" s="54"/>
      <c r="T35" s="54"/>
      <c r="U35" s="54"/>
      <c r="V35" s="54"/>
      <c r="W35" s="54"/>
      <c r="X35" s="54"/>
      <c r="Y35" s="54"/>
      <c r="Z35" s="45"/>
      <c r="AA35" s="122"/>
      <c r="AB35" s="123"/>
      <c r="AC35" s="88"/>
      <c r="AD35" s="52">
        <f t="shared" si="27"/>
        <v>0</v>
      </c>
      <c r="AE35" s="52" t="str">
        <f t="shared" si="28"/>
        <v/>
      </c>
      <c r="AF35" s="52" t="str">
        <f t="shared" si="29"/>
        <v/>
      </c>
      <c r="AG35" s="57"/>
      <c r="AH35" s="148"/>
      <c r="AI35" s="156"/>
      <c r="AJ35" s="62"/>
      <c r="AM35" s="62"/>
      <c r="AN35" s="62"/>
      <c r="AO35" s="62"/>
      <c r="AP35" s="62"/>
      <c r="AQ35" s="62"/>
    </row>
    <row r="36" spans="1:47" ht="13.8" thickBot="1" x14ac:dyDescent="0.3">
      <c r="A36" s="71"/>
      <c r="B36" s="72"/>
      <c r="C36" s="73"/>
      <c r="D36" s="74"/>
      <c r="E36" s="75">
        <f t="shared" si="24"/>
        <v>0</v>
      </c>
      <c r="F36" s="76" t="str">
        <f t="shared" si="25"/>
        <v/>
      </c>
      <c r="G36" s="77" t="str">
        <f t="shared" si="26"/>
        <v/>
      </c>
      <c r="H36" s="79"/>
      <c r="I36" s="71"/>
      <c r="J36" s="72"/>
      <c r="K36" s="73"/>
      <c r="L36" s="74"/>
      <c r="M36" s="41">
        <f t="shared" si="21"/>
        <v>0</v>
      </c>
      <c r="N36" s="41" t="str">
        <f t="shared" si="22"/>
        <v/>
      </c>
      <c r="O36" s="41" t="str">
        <f t="shared" si="23"/>
        <v/>
      </c>
      <c r="P36" s="45"/>
      <c r="Q36" s="54"/>
      <c r="R36" s="54"/>
      <c r="S36" s="54"/>
      <c r="T36" s="54"/>
      <c r="U36" s="54"/>
      <c r="V36" s="54"/>
      <c r="W36" s="54"/>
      <c r="X36" s="54"/>
      <c r="Y36" s="54"/>
      <c r="Z36" s="45"/>
      <c r="AA36" s="122"/>
      <c r="AB36" s="123"/>
      <c r="AC36" s="124"/>
      <c r="AD36" s="52">
        <f t="shared" si="27"/>
        <v>0</v>
      </c>
      <c r="AE36" s="52" t="str">
        <f t="shared" si="28"/>
        <v/>
      </c>
      <c r="AF36" s="52" t="str">
        <f t="shared" si="29"/>
        <v/>
      </c>
      <c r="AG36" s="57"/>
      <c r="AH36" s="148"/>
      <c r="AI36" s="156"/>
      <c r="AJ36" s="62"/>
      <c r="AM36" s="62"/>
      <c r="AN36" s="62"/>
      <c r="AO36" s="62"/>
      <c r="AP36" s="62"/>
      <c r="AQ36" s="62"/>
    </row>
    <row r="37" spans="1:47" ht="13.8" thickBot="1" x14ac:dyDescent="0.3">
      <c r="A37" s="71"/>
      <c r="B37" s="72"/>
      <c r="C37" s="73"/>
      <c r="D37" s="74"/>
      <c r="E37" s="75">
        <f t="shared" si="24"/>
        <v>0</v>
      </c>
      <c r="F37" s="76" t="str">
        <f t="shared" si="25"/>
        <v/>
      </c>
      <c r="G37" s="77" t="str">
        <f t="shared" si="26"/>
        <v/>
      </c>
      <c r="H37" s="79"/>
      <c r="I37" s="71"/>
      <c r="J37" s="72"/>
      <c r="K37" s="73"/>
      <c r="L37" s="74"/>
      <c r="M37" s="41">
        <f t="shared" si="21"/>
        <v>0</v>
      </c>
      <c r="N37" s="41" t="str">
        <f t="shared" si="22"/>
        <v/>
      </c>
      <c r="O37" s="41" t="str">
        <f t="shared" si="23"/>
        <v/>
      </c>
      <c r="P37" s="45"/>
      <c r="Q37" s="54"/>
      <c r="R37" s="54"/>
      <c r="S37" s="54"/>
      <c r="T37" s="54"/>
      <c r="U37" s="54"/>
      <c r="V37" s="54"/>
      <c r="W37" s="54"/>
      <c r="X37" s="54"/>
      <c r="Y37" s="54"/>
      <c r="Z37" s="45"/>
      <c r="AA37" s="122"/>
      <c r="AB37" s="123"/>
      <c r="AC37" s="124"/>
      <c r="AD37" s="52">
        <f t="shared" si="27"/>
        <v>0</v>
      </c>
      <c r="AE37" s="52" t="str">
        <f t="shared" si="28"/>
        <v/>
      </c>
      <c r="AF37" s="52" t="str">
        <f t="shared" si="29"/>
        <v/>
      </c>
      <c r="AG37" s="57">
        <v>1</v>
      </c>
      <c r="AH37" s="156"/>
      <c r="AI37" s="156"/>
      <c r="AJ37" s="62"/>
    </row>
    <row r="38" spans="1:47" ht="13.8" thickBot="1" x14ac:dyDescent="0.3">
      <c r="A38" s="71"/>
      <c r="B38" s="72"/>
      <c r="C38" s="73"/>
      <c r="D38" s="74"/>
      <c r="E38" s="75">
        <f t="shared" si="24"/>
        <v>0</v>
      </c>
      <c r="F38" s="76" t="str">
        <f t="shared" si="25"/>
        <v/>
      </c>
      <c r="G38" s="77" t="str">
        <f t="shared" si="26"/>
        <v/>
      </c>
      <c r="H38" s="79"/>
      <c r="I38" s="71"/>
      <c r="J38" s="72"/>
      <c r="K38" s="73"/>
      <c r="L38" s="74"/>
      <c r="M38" s="41">
        <f t="shared" si="21"/>
        <v>0</v>
      </c>
      <c r="N38" s="41" t="str">
        <f t="shared" si="22"/>
        <v/>
      </c>
      <c r="O38" s="41" t="str">
        <f t="shared" si="23"/>
        <v/>
      </c>
      <c r="P38" s="45"/>
      <c r="Q38" s="54"/>
      <c r="R38" s="54"/>
      <c r="S38" s="54"/>
      <c r="T38" s="54"/>
      <c r="U38" s="54"/>
      <c r="V38" s="54"/>
      <c r="W38" s="54"/>
      <c r="X38" s="54"/>
      <c r="Y38" s="54"/>
      <c r="Z38" s="45"/>
      <c r="AA38" s="122"/>
      <c r="AB38" s="123"/>
      <c r="AC38" s="142"/>
      <c r="AD38" s="52">
        <f t="shared" ref="AD38:AD42" si="30">IF(AG38&lt;&gt;"",AG38,3)*IF(AC38="A",4,IF(AC38="B",3,IF(AC38="C",2,IF(AC38="D",1,IF(AND(AC38&gt;=0,AC38&lt;=4,ISNUMBER(AC38)),AC38,0)))))</f>
        <v>0</v>
      </c>
      <c r="AE38" s="52" t="str">
        <f t="shared" ref="AE38:AE42" si="31">IF(OR(AC38="A",AC38="B",AC38="C",AC38="D",AC38="F",AND(AC38&gt;=0,AC38&lt;=4,ISNUMBER(AC38))),IF(AG38&lt;&gt;"",AG38,3),"")</f>
        <v/>
      </c>
      <c r="AF38" s="52" t="str">
        <f t="shared" ref="AF38:AF42" si="32">IF(OR(AC38="A",AC38="B",AC38="C",AC38="D",AC38="P",AND(AC38&gt;=0,AC38&lt;=4,ISNUMBER(AC38))),IF(AG38&lt;&gt;"",AG38,3),"")</f>
        <v/>
      </c>
      <c r="AG38" s="57"/>
      <c r="AH38" s="156"/>
      <c r="AI38" s="156"/>
      <c r="AJ38" s="62"/>
    </row>
    <row r="39" spans="1:47" ht="13.8" thickBot="1" x14ac:dyDescent="0.3">
      <c r="A39" s="71"/>
      <c r="B39" s="72"/>
      <c r="C39" s="73"/>
      <c r="D39" s="74"/>
      <c r="E39" s="75">
        <f t="shared" si="24"/>
        <v>0</v>
      </c>
      <c r="F39" s="76" t="str">
        <f t="shared" si="25"/>
        <v/>
      </c>
      <c r="G39" s="77" t="str">
        <f t="shared" si="26"/>
        <v/>
      </c>
      <c r="H39" s="79"/>
      <c r="I39" s="71"/>
      <c r="J39" s="72"/>
      <c r="K39" s="73"/>
      <c r="L39" s="74"/>
      <c r="M39" s="41">
        <f t="shared" si="21"/>
        <v>0</v>
      </c>
      <c r="N39" s="41" t="str">
        <f t="shared" si="22"/>
        <v/>
      </c>
      <c r="O39" s="41" t="str">
        <f t="shared" si="23"/>
        <v/>
      </c>
      <c r="P39" s="45"/>
      <c r="Q39" s="54"/>
      <c r="R39" s="54"/>
      <c r="S39" s="54"/>
      <c r="T39" s="54"/>
      <c r="U39" s="54"/>
      <c r="V39" s="54"/>
      <c r="W39" s="54"/>
      <c r="X39" s="54"/>
      <c r="Y39" s="54"/>
      <c r="Z39" s="45"/>
      <c r="AA39" s="122"/>
      <c r="AB39" s="123"/>
      <c r="AC39" s="142"/>
      <c r="AD39" s="52">
        <f t="shared" si="30"/>
        <v>0</v>
      </c>
      <c r="AE39" s="52" t="str">
        <f t="shared" si="31"/>
        <v/>
      </c>
      <c r="AF39" s="52" t="str">
        <f t="shared" si="32"/>
        <v/>
      </c>
      <c r="AG39" s="57"/>
      <c r="AH39" s="156"/>
      <c r="AI39" s="156"/>
      <c r="AJ39" s="62"/>
    </row>
    <row r="40" spans="1:47" ht="13.8" thickBot="1" x14ac:dyDescent="0.3">
      <c r="A40" s="71"/>
      <c r="B40" s="72"/>
      <c r="C40" s="73"/>
      <c r="D40" s="74"/>
      <c r="E40" s="75">
        <f t="shared" si="24"/>
        <v>0</v>
      </c>
      <c r="F40" s="76" t="str">
        <f t="shared" si="25"/>
        <v/>
      </c>
      <c r="G40" s="77" t="str">
        <f t="shared" si="26"/>
        <v/>
      </c>
      <c r="H40" s="79"/>
      <c r="I40" s="71"/>
      <c r="J40" s="72"/>
      <c r="K40" s="73"/>
      <c r="L40" s="74"/>
      <c r="M40" s="41">
        <f t="shared" si="21"/>
        <v>0</v>
      </c>
      <c r="N40" s="41" t="str">
        <f t="shared" si="22"/>
        <v/>
      </c>
      <c r="O40" s="41" t="str">
        <f t="shared" si="23"/>
        <v/>
      </c>
      <c r="P40" s="45"/>
      <c r="Q40" s="54"/>
      <c r="R40" s="54"/>
      <c r="S40" s="54"/>
      <c r="T40" s="54"/>
      <c r="U40" s="54"/>
      <c r="V40" s="54"/>
      <c r="W40" s="54"/>
      <c r="X40" s="54"/>
      <c r="Y40" s="54"/>
      <c r="Z40" s="45"/>
      <c r="AA40" s="122"/>
      <c r="AB40" s="123"/>
      <c r="AC40" s="142"/>
      <c r="AD40" s="52">
        <f t="shared" si="30"/>
        <v>0</v>
      </c>
      <c r="AE40" s="52" t="str">
        <f t="shared" si="31"/>
        <v/>
      </c>
      <c r="AF40" s="52" t="str">
        <f t="shared" si="32"/>
        <v/>
      </c>
      <c r="AG40" s="57"/>
      <c r="AH40" s="156"/>
      <c r="AI40" s="156"/>
      <c r="AJ40" s="62"/>
    </row>
    <row r="41" spans="1:47" ht="13.8" thickBot="1" x14ac:dyDescent="0.3">
      <c r="A41" s="71"/>
      <c r="B41" s="72"/>
      <c r="C41" s="73"/>
      <c r="D41" s="74"/>
      <c r="E41" s="75">
        <f t="shared" si="24"/>
        <v>0</v>
      </c>
      <c r="F41" s="76" t="str">
        <f t="shared" si="25"/>
        <v/>
      </c>
      <c r="G41" s="77" t="str">
        <f t="shared" si="26"/>
        <v/>
      </c>
      <c r="H41" s="79"/>
      <c r="I41" s="71"/>
      <c r="J41" s="72"/>
      <c r="K41" s="73"/>
      <c r="L41" s="74"/>
      <c r="M41" s="41">
        <f t="shared" si="21"/>
        <v>0</v>
      </c>
      <c r="N41" s="41" t="str">
        <f t="shared" si="22"/>
        <v/>
      </c>
      <c r="O41" s="41" t="str">
        <f t="shared" si="23"/>
        <v/>
      </c>
      <c r="P41" s="45"/>
      <c r="Q41" s="54"/>
      <c r="R41" s="54"/>
      <c r="S41" s="54"/>
      <c r="T41" s="54"/>
      <c r="U41" s="54"/>
      <c r="V41" s="54"/>
      <c r="W41" s="54"/>
      <c r="X41" s="54"/>
      <c r="Y41" s="54"/>
      <c r="Z41" s="45"/>
      <c r="AA41" s="122"/>
      <c r="AB41" s="123"/>
      <c r="AC41" s="142"/>
      <c r="AD41" s="52">
        <f t="shared" si="30"/>
        <v>0</v>
      </c>
      <c r="AE41" s="52" t="str">
        <f t="shared" si="31"/>
        <v/>
      </c>
      <c r="AF41" s="52" t="str">
        <f t="shared" si="32"/>
        <v/>
      </c>
      <c r="AG41" s="57"/>
      <c r="AH41" s="156"/>
      <c r="AI41" s="156"/>
      <c r="AJ41" s="62"/>
    </row>
    <row r="42" spans="1:47" ht="13.8" thickBot="1" x14ac:dyDescent="0.3">
      <c r="A42" s="71"/>
      <c r="B42" s="72"/>
      <c r="C42" s="73"/>
      <c r="D42" s="74"/>
      <c r="E42" s="75">
        <f t="shared" si="24"/>
        <v>0</v>
      </c>
      <c r="F42" s="76" t="str">
        <f t="shared" si="25"/>
        <v/>
      </c>
      <c r="G42" s="77" t="str">
        <f t="shared" si="26"/>
        <v/>
      </c>
      <c r="H42" s="79"/>
      <c r="I42" s="71"/>
      <c r="J42" s="72"/>
      <c r="K42" s="73"/>
      <c r="L42" s="74"/>
      <c r="M42" s="41">
        <f t="shared" si="21"/>
        <v>0</v>
      </c>
      <c r="N42" s="41" t="str">
        <f t="shared" si="22"/>
        <v/>
      </c>
      <c r="O42" s="41" t="str">
        <f t="shared" si="23"/>
        <v/>
      </c>
      <c r="P42" s="45"/>
      <c r="Q42" s="54"/>
      <c r="R42" s="54"/>
      <c r="S42" s="54"/>
      <c r="T42" s="54"/>
      <c r="U42" s="54"/>
      <c r="V42" s="54"/>
      <c r="W42" s="54"/>
      <c r="X42" s="54"/>
      <c r="Y42" s="54"/>
      <c r="Z42" s="45"/>
      <c r="AA42" s="50"/>
      <c r="AB42" s="66"/>
      <c r="AC42" s="143"/>
      <c r="AD42" s="144">
        <f t="shared" si="30"/>
        <v>0</v>
      </c>
      <c r="AE42" s="144" t="str">
        <f t="shared" si="31"/>
        <v/>
      </c>
      <c r="AF42" s="144" t="str">
        <f t="shared" si="32"/>
        <v/>
      </c>
      <c r="AG42" s="58"/>
      <c r="AH42" s="161"/>
      <c r="AI42" s="161"/>
      <c r="AJ42" s="62"/>
    </row>
    <row r="43" spans="1:47" ht="13.8" thickBot="1" x14ac:dyDescent="0.3">
      <c r="A43" s="71"/>
      <c r="B43" s="72"/>
      <c r="C43" s="73"/>
      <c r="D43" s="74"/>
      <c r="E43" s="75">
        <f t="shared" si="24"/>
        <v>0</v>
      </c>
      <c r="F43" s="76" t="str">
        <f t="shared" si="25"/>
        <v/>
      </c>
      <c r="G43" s="77" t="str">
        <f t="shared" si="26"/>
        <v/>
      </c>
      <c r="H43" s="79"/>
      <c r="I43" s="71"/>
      <c r="J43" s="72"/>
      <c r="K43" s="73"/>
      <c r="L43" s="74"/>
      <c r="M43" s="41">
        <f t="shared" si="21"/>
        <v>0</v>
      </c>
      <c r="N43" s="41" t="str">
        <f t="shared" si="22"/>
        <v/>
      </c>
      <c r="O43" s="41" t="str">
        <f t="shared" si="23"/>
        <v/>
      </c>
      <c r="P43" s="45"/>
      <c r="Q43" s="49"/>
      <c r="R43" s="49"/>
      <c r="S43" s="49"/>
      <c r="T43" s="49"/>
      <c r="U43" s="49"/>
      <c r="V43" s="49"/>
      <c r="W43" s="49"/>
      <c r="X43" s="49"/>
      <c r="Y43" s="49"/>
      <c r="Z43" s="41"/>
      <c r="AA43" s="68"/>
      <c r="AB43" s="66"/>
      <c r="AC43" s="91"/>
      <c r="AD43" s="92"/>
      <c r="AE43" s="92"/>
      <c r="AF43" s="92"/>
      <c r="AG43" s="58"/>
      <c r="AH43" s="128"/>
      <c r="AI43" s="128"/>
      <c r="AJ43" s="62"/>
    </row>
    <row r="44" spans="1:47" x14ac:dyDescent="0.25">
      <c r="A44" s="71"/>
      <c r="B44" s="72"/>
      <c r="C44" s="73"/>
      <c r="D44" s="74"/>
      <c r="E44" s="75">
        <f t="shared" si="24"/>
        <v>0</v>
      </c>
      <c r="F44" s="76" t="str">
        <f t="shared" si="25"/>
        <v/>
      </c>
      <c r="G44" s="77" t="str">
        <f t="shared" si="26"/>
        <v/>
      </c>
      <c r="H44" s="79"/>
      <c r="I44" s="71"/>
      <c r="J44" s="72"/>
      <c r="K44" s="73"/>
      <c r="L44" s="74"/>
      <c r="M44" s="41"/>
      <c r="N44" s="41"/>
      <c r="O44" s="41"/>
      <c r="P44" s="41"/>
      <c r="Q44" s="49"/>
      <c r="R44" s="49"/>
      <c r="S44" s="49"/>
      <c r="T44" s="49"/>
      <c r="U44" s="49"/>
      <c r="V44" s="49"/>
      <c r="W44" s="49"/>
      <c r="X44" s="49"/>
      <c r="Y44" s="49"/>
      <c r="Z44" s="41"/>
      <c r="AA44" s="68"/>
      <c r="AB44" s="66"/>
      <c r="AC44" s="91"/>
      <c r="AD44" s="92"/>
      <c r="AE44" s="92"/>
      <c r="AF44" s="92"/>
      <c r="AG44" s="58"/>
      <c r="AH44" s="161"/>
      <c r="AI44" s="161"/>
      <c r="AJ44" s="62"/>
    </row>
    <row r="45" spans="1:47" x14ac:dyDescent="0.25">
      <c r="M45" s="82"/>
      <c r="N45" s="82"/>
      <c r="O45" s="81"/>
      <c r="P45" s="62"/>
      <c r="Q45" s="55"/>
      <c r="R45" s="55"/>
      <c r="S45" s="55"/>
      <c r="T45" s="55"/>
      <c r="U45" s="55"/>
      <c r="V45" s="55"/>
      <c r="W45" s="55"/>
      <c r="X45" s="55"/>
      <c r="Y45" s="55"/>
      <c r="Z45" s="62"/>
      <c r="AA45" s="68"/>
      <c r="AB45" s="128"/>
      <c r="AC45" s="91"/>
      <c r="AD45" s="92"/>
      <c r="AE45" s="92"/>
      <c r="AF45" s="92"/>
      <c r="AG45" s="58"/>
      <c r="AH45" s="161"/>
      <c r="AI45" s="161"/>
      <c r="AJ45" s="82"/>
    </row>
    <row r="46" spans="1:47" x14ac:dyDescent="0.25">
      <c r="A46" s="62"/>
      <c r="B46" s="62"/>
      <c r="C46" s="62"/>
      <c r="D46" s="62"/>
      <c r="E46" s="41"/>
      <c r="F46" s="41"/>
      <c r="G46" s="41"/>
      <c r="H46" s="41"/>
      <c r="I46" s="62"/>
      <c r="J46" s="62"/>
      <c r="K46" s="62"/>
      <c r="L46" s="62"/>
      <c r="M46" s="62"/>
      <c r="N46" s="62"/>
      <c r="O46" s="41"/>
      <c r="P46" s="62"/>
      <c r="Q46" s="55"/>
      <c r="R46" s="55"/>
      <c r="S46" s="55"/>
      <c r="T46" s="55"/>
      <c r="U46" s="55"/>
      <c r="V46" s="55"/>
      <c r="W46" s="55"/>
      <c r="X46" s="55"/>
      <c r="Y46" s="55"/>
      <c r="Z46" s="62"/>
      <c r="AA46" s="113"/>
      <c r="AB46" s="128"/>
      <c r="AC46" s="91"/>
      <c r="AD46" s="92"/>
      <c r="AE46" s="92"/>
      <c r="AF46" s="92"/>
      <c r="AG46" s="58"/>
      <c r="AH46" s="161"/>
      <c r="AI46" s="161"/>
      <c r="AJ46" s="62"/>
    </row>
    <row r="47" spans="1:47" x14ac:dyDescent="0.25">
      <c r="A47" s="62"/>
      <c r="B47" s="62"/>
      <c r="C47" s="62"/>
      <c r="D47" s="62"/>
      <c r="E47" s="41"/>
      <c r="F47" s="41"/>
      <c r="G47" s="41"/>
      <c r="H47" s="41"/>
      <c r="I47" s="62"/>
      <c r="J47" s="62"/>
      <c r="K47" s="62"/>
      <c r="L47" s="62"/>
      <c r="M47" s="62"/>
      <c r="N47" s="62"/>
      <c r="O47" s="41"/>
      <c r="P47" s="62"/>
      <c r="Q47" s="55"/>
      <c r="R47" s="55"/>
      <c r="S47" s="55"/>
      <c r="T47" s="55"/>
      <c r="U47" s="55"/>
      <c r="V47" s="55"/>
      <c r="W47" s="55"/>
      <c r="X47" s="55"/>
      <c r="Y47" s="55"/>
      <c r="Z47" s="62"/>
      <c r="AA47" s="113"/>
      <c r="AB47" s="94"/>
      <c r="AC47" s="91"/>
      <c r="AD47" s="92"/>
      <c r="AE47" s="92"/>
      <c r="AF47" s="92"/>
      <c r="AG47" s="58"/>
      <c r="AH47" s="161"/>
      <c r="AI47" s="161"/>
      <c r="AJ47" s="62"/>
    </row>
    <row r="48" spans="1:47" x14ac:dyDescent="0.25">
      <c r="A48" s="62"/>
      <c r="B48" s="62"/>
      <c r="C48" s="62"/>
      <c r="D48" s="62"/>
      <c r="E48" s="41"/>
      <c r="F48" s="41"/>
      <c r="G48" s="41"/>
      <c r="H48" s="41"/>
      <c r="I48" s="62"/>
      <c r="J48" s="62"/>
      <c r="K48" s="62"/>
      <c r="L48" s="62"/>
      <c r="M48" s="62"/>
      <c r="N48" s="62"/>
      <c r="O48" s="41"/>
      <c r="P48" s="62"/>
      <c r="Q48" s="55"/>
      <c r="R48" s="55"/>
      <c r="S48" s="55"/>
      <c r="T48" s="55"/>
      <c r="U48" s="55"/>
      <c r="V48" s="55"/>
      <c r="W48" s="55"/>
      <c r="X48" s="55"/>
      <c r="Y48" s="55"/>
      <c r="Z48" s="62"/>
      <c r="AA48" s="113"/>
      <c r="AB48" s="94"/>
      <c r="AC48" s="91"/>
      <c r="AD48" s="92"/>
      <c r="AE48" s="92"/>
      <c r="AF48" s="92"/>
      <c r="AG48" s="58"/>
      <c r="AH48" s="161"/>
      <c r="AI48" s="161"/>
      <c r="AJ48" s="62"/>
    </row>
    <row r="49" spans="1:36" x14ac:dyDescent="0.25">
      <c r="A49" s="62"/>
      <c r="B49" s="62"/>
      <c r="C49" s="62"/>
      <c r="D49" s="62"/>
      <c r="E49" s="41"/>
      <c r="F49" s="41"/>
      <c r="G49" s="41"/>
      <c r="H49" s="41"/>
      <c r="I49" s="62"/>
      <c r="J49" s="62"/>
      <c r="K49" s="62"/>
      <c r="L49" s="62"/>
      <c r="M49" s="62"/>
      <c r="N49" s="62"/>
      <c r="O49" s="41"/>
      <c r="P49" s="62"/>
      <c r="Q49" s="55"/>
      <c r="R49" s="55"/>
      <c r="S49" s="55"/>
      <c r="T49" s="55"/>
      <c r="U49" s="55"/>
      <c r="V49" s="55"/>
      <c r="W49" s="55"/>
      <c r="X49" s="55"/>
      <c r="Y49" s="55"/>
      <c r="Z49" s="62"/>
      <c r="AA49" s="80"/>
      <c r="AB49" s="94"/>
      <c r="AC49" s="91"/>
      <c r="AD49" s="92"/>
      <c r="AE49" s="92"/>
      <c r="AF49" s="92"/>
      <c r="AG49" s="58"/>
      <c r="AH49" s="161"/>
      <c r="AI49" s="161"/>
      <c r="AJ49" s="62"/>
    </row>
    <row r="50" spans="1:36" x14ac:dyDescent="0.25">
      <c r="A50" s="62"/>
      <c r="B50" s="62"/>
      <c r="C50" s="62"/>
      <c r="D50" s="62"/>
      <c r="E50" s="41"/>
      <c r="F50" s="41"/>
      <c r="G50" s="41"/>
      <c r="H50" s="41"/>
      <c r="I50" s="62"/>
      <c r="J50" s="62"/>
      <c r="K50" s="62"/>
      <c r="L50" s="62"/>
      <c r="M50" s="62"/>
      <c r="N50" s="62"/>
      <c r="O50" s="41"/>
      <c r="P50" s="62"/>
      <c r="Q50" s="55"/>
      <c r="R50" s="55"/>
      <c r="S50" s="55"/>
      <c r="T50" s="55"/>
      <c r="U50" s="55"/>
      <c r="V50" s="55"/>
      <c r="W50" s="55"/>
      <c r="X50" s="55"/>
      <c r="Y50" s="55"/>
      <c r="Z50" s="62"/>
      <c r="AA50" s="41"/>
      <c r="AB50" s="43"/>
      <c r="AC50" s="70"/>
      <c r="AD50" s="41"/>
      <c r="AE50" s="41"/>
      <c r="AF50" s="41"/>
      <c r="AG50" s="42"/>
      <c r="AH50" s="176"/>
      <c r="AI50" s="176"/>
      <c r="AJ50" s="62"/>
    </row>
    <row r="51" spans="1:36" x14ac:dyDescent="0.25">
      <c r="A51" s="62"/>
      <c r="B51" s="62"/>
      <c r="C51" s="62"/>
      <c r="D51" s="62"/>
      <c r="E51" s="41"/>
      <c r="F51" s="41"/>
      <c r="G51" s="41"/>
      <c r="H51" s="41"/>
      <c r="I51" s="62"/>
      <c r="J51" s="62"/>
      <c r="K51" s="62"/>
      <c r="L51" s="62"/>
      <c r="M51" s="62"/>
      <c r="N51" s="62"/>
      <c r="O51" s="41"/>
      <c r="P51" s="62"/>
      <c r="Q51" s="55"/>
      <c r="R51" s="55"/>
      <c r="S51" s="55"/>
      <c r="T51" s="55"/>
      <c r="U51" s="55"/>
      <c r="V51" s="55"/>
      <c r="W51" s="55"/>
      <c r="X51" s="55"/>
      <c r="Y51" s="55"/>
      <c r="Z51" s="62"/>
      <c r="AA51" s="41"/>
      <c r="AB51" s="41"/>
      <c r="AC51" s="70"/>
      <c r="AD51" s="41"/>
      <c r="AE51" s="41"/>
      <c r="AF51" s="41"/>
      <c r="AG51" s="42"/>
      <c r="AH51" s="176"/>
      <c r="AI51" s="176"/>
      <c r="AJ51" s="62"/>
    </row>
    <row r="52" spans="1:36" x14ac:dyDescent="0.25">
      <c r="A52" s="62"/>
      <c r="B52" s="62"/>
      <c r="C52" s="62"/>
      <c r="D52" s="62"/>
      <c r="E52" s="41"/>
      <c r="F52" s="41"/>
      <c r="G52" s="41"/>
      <c r="H52" s="41"/>
      <c r="I52" s="62"/>
      <c r="J52" s="62"/>
      <c r="K52" s="62"/>
      <c r="L52" s="62"/>
      <c r="M52" s="62"/>
      <c r="N52" s="62"/>
      <c r="O52" s="41"/>
      <c r="P52" s="62"/>
      <c r="Q52" s="55"/>
      <c r="R52" s="55"/>
      <c r="S52" s="55"/>
      <c r="T52" s="55"/>
      <c r="U52" s="55"/>
      <c r="V52" s="55"/>
      <c r="W52" s="55"/>
      <c r="X52" s="55"/>
      <c r="Y52" s="55"/>
      <c r="Z52" s="62"/>
      <c r="AA52" s="41"/>
      <c r="AB52" s="70"/>
      <c r="AC52" s="70"/>
      <c r="AD52" s="41"/>
      <c r="AE52" s="41"/>
      <c r="AF52" s="41"/>
      <c r="AG52" s="42"/>
      <c r="AH52" s="176"/>
      <c r="AI52" s="176"/>
      <c r="AJ52" s="62"/>
    </row>
    <row r="53" spans="1:36" x14ac:dyDescent="0.25">
      <c r="A53" s="62"/>
      <c r="B53" s="62"/>
      <c r="C53" s="62"/>
      <c r="D53" s="62"/>
      <c r="E53" s="41"/>
      <c r="F53" s="41"/>
      <c r="G53" s="41"/>
      <c r="H53" s="41"/>
      <c r="I53" s="62"/>
      <c r="J53" s="62"/>
      <c r="K53" s="62"/>
      <c r="L53" s="62"/>
      <c r="M53" s="62"/>
      <c r="N53" s="62"/>
      <c r="O53" s="41"/>
      <c r="P53" s="62"/>
      <c r="Q53" s="55"/>
      <c r="R53" s="55"/>
      <c r="S53" s="55"/>
      <c r="T53" s="55"/>
      <c r="U53" s="55"/>
      <c r="V53" s="55"/>
      <c r="W53" s="55"/>
      <c r="X53" s="55"/>
      <c r="Y53" s="55"/>
      <c r="Z53" s="62"/>
      <c r="AA53" s="41"/>
      <c r="AB53" s="70"/>
      <c r="AC53" s="70"/>
      <c r="AD53" s="41"/>
      <c r="AE53" s="41"/>
      <c r="AF53" s="41"/>
      <c r="AG53" s="42"/>
      <c r="AH53" s="177"/>
      <c r="AI53" s="177"/>
    </row>
    <row r="54" spans="1:36" x14ac:dyDescent="0.25">
      <c r="A54" s="62"/>
      <c r="B54" s="62"/>
      <c r="C54" s="62"/>
      <c r="D54" s="62"/>
      <c r="E54" s="41"/>
      <c r="F54" s="41"/>
      <c r="G54" s="41"/>
      <c r="H54" s="41"/>
      <c r="I54" s="62"/>
      <c r="J54" s="62"/>
      <c r="K54" s="62"/>
      <c r="L54" s="62"/>
      <c r="M54" s="62"/>
      <c r="N54" s="62"/>
      <c r="O54" s="41"/>
      <c r="P54" s="62"/>
      <c r="Q54" s="55"/>
      <c r="R54" s="55"/>
      <c r="S54" s="55"/>
      <c r="T54" s="55"/>
      <c r="U54" s="55"/>
      <c r="V54" s="55"/>
      <c r="W54" s="55"/>
      <c r="X54" s="55"/>
      <c r="Y54" s="55"/>
      <c r="Z54" s="62"/>
      <c r="AA54" s="41"/>
      <c r="AB54" s="41"/>
      <c r="AC54" s="41"/>
      <c r="AD54" s="41"/>
      <c r="AE54" s="41"/>
      <c r="AF54" s="41"/>
      <c r="AG54" s="41"/>
      <c r="AH54" s="41"/>
      <c r="AI54" s="41"/>
    </row>
    <row r="55" spans="1:36" x14ac:dyDescent="0.25">
      <c r="A55" s="62"/>
      <c r="B55" s="62"/>
      <c r="C55" s="62"/>
      <c r="D55" s="62"/>
      <c r="E55" s="41"/>
      <c r="F55" s="41"/>
      <c r="G55" s="41"/>
      <c r="H55" s="41"/>
      <c r="I55" s="62"/>
      <c r="J55" s="62"/>
      <c r="K55" s="62"/>
      <c r="L55" s="62"/>
      <c r="Q55" s="62"/>
      <c r="R55" s="62"/>
      <c r="S55" s="62"/>
      <c r="T55" s="62"/>
      <c r="U55" s="62"/>
      <c r="V55" s="62"/>
      <c r="W55" s="62"/>
      <c r="X55" s="62"/>
      <c r="Y55" s="62"/>
      <c r="Z55" s="62"/>
      <c r="AA55" s="41"/>
      <c r="AB55" s="54"/>
      <c r="AC55" s="54"/>
      <c r="AD55" s="54"/>
      <c r="AE55" s="54"/>
      <c r="AF55" s="54"/>
      <c r="AG55" s="54"/>
      <c r="AH55" s="54"/>
      <c r="AI55" s="54"/>
    </row>
    <row r="56" spans="1:36" x14ac:dyDescent="0.25">
      <c r="AA56" s="41"/>
      <c r="AB56" s="41"/>
      <c r="AC56" s="41"/>
      <c r="AD56" s="41"/>
      <c r="AE56" s="41"/>
      <c r="AF56" s="41"/>
      <c r="AG56" s="41"/>
      <c r="AH56" s="41"/>
      <c r="AI56" s="41"/>
    </row>
    <row r="57" spans="1:36" x14ac:dyDescent="0.25">
      <c r="AA57" s="54"/>
      <c r="AB57" s="45"/>
      <c r="AC57" s="45"/>
      <c r="AD57" s="45"/>
      <c r="AE57" s="45"/>
      <c r="AF57" s="45"/>
      <c r="AG57" s="41"/>
      <c r="AH57" s="45"/>
      <c r="AI57" s="45"/>
    </row>
    <row r="58" spans="1:36" x14ac:dyDescent="0.25">
      <c r="AA58" s="41"/>
    </row>
    <row r="59" spans="1:36" x14ac:dyDescent="0.25">
      <c r="AA59" s="45"/>
    </row>
  </sheetData>
  <sheetProtection algorithmName="SHA-512" hashValue="c3g21gCQQ7Dh1/6/Wmb405eqZ0FwUPa9otHVVUTilEm3MYSv2G6YYTjZVAuQuNclC8lAbBx1ZATT5DAVSQ/s4Q==" saltValue="Nsf4e07uMnanz6R13c/c7Q==" spinCount="100000" sheet="1" objects="1" scenarios="1"/>
  <mergeCells count="94">
    <mergeCell ref="AH52:AI52"/>
    <mergeCell ref="AH53:AI53"/>
    <mergeCell ref="AH46:AI46"/>
    <mergeCell ref="AH47:AI47"/>
    <mergeCell ref="AH48:AI48"/>
    <mergeCell ref="AH49:AI49"/>
    <mergeCell ref="AH50:AI50"/>
    <mergeCell ref="AH51:AI51"/>
    <mergeCell ref="AH34:AI34"/>
    <mergeCell ref="AH38:AI38"/>
    <mergeCell ref="AH39:AI39"/>
    <mergeCell ref="AH40:AI40"/>
    <mergeCell ref="AH41:AI41"/>
    <mergeCell ref="AH45:AI45"/>
    <mergeCell ref="AH35:AI35"/>
    <mergeCell ref="AH36:AI36"/>
    <mergeCell ref="AH37:AI37"/>
    <mergeCell ref="AH44:AI44"/>
    <mergeCell ref="AH42:AI42"/>
    <mergeCell ref="Q28:R28"/>
    <mergeCell ref="Q29:R29"/>
    <mergeCell ref="AH32:AI32"/>
    <mergeCell ref="AH33:AI33"/>
    <mergeCell ref="AT31:AU31"/>
    <mergeCell ref="Q26:R26"/>
    <mergeCell ref="AH20:AI20"/>
    <mergeCell ref="C22:D22"/>
    <mergeCell ref="I22:L22"/>
    <mergeCell ref="Q27:R27"/>
    <mergeCell ref="C24:D24"/>
    <mergeCell ref="I24:L24"/>
    <mergeCell ref="Q23:R23"/>
    <mergeCell ref="AH23:AI23"/>
    <mergeCell ref="A25:L25"/>
    <mergeCell ref="Q24:R24"/>
    <mergeCell ref="Q25:R25"/>
    <mergeCell ref="AR16:AS16"/>
    <mergeCell ref="Q21:W21"/>
    <mergeCell ref="AH21:AI21"/>
    <mergeCell ref="C23:D23"/>
    <mergeCell ref="I23:L23"/>
    <mergeCell ref="AH18:AI18"/>
    <mergeCell ref="C20:D20"/>
    <mergeCell ref="I20:L20"/>
    <mergeCell ref="AH19:AI19"/>
    <mergeCell ref="C21:D21"/>
    <mergeCell ref="I21:L21"/>
    <mergeCell ref="AH22:AI22"/>
    <mergeCell ref="X18:Y18"/>
    <mergeCell ref="X19:Y19"/>
    <mergeCell ref="AH17:AI17"/>
    <mergeCell ref="C19:D19"/>
    <mergeCell ref="I19:L19"/>
    <mergeCell ref="C18:D18"/>
    <mergeCell ref="I18:L18"/>
    <mergeCell ref="C17:D17"/>
    <mergeCell ref="I17:L17"/>
    <mergeCell ref="X17:Y17"/>
    <mergeCell ref="X16:Y16"/>
    <mergeCell ref="AH14:AI14"/>
    <mergeCell ref="C16:D16"/>
    <mergeCell ref="I16:L16"/>
    <mergeCell ref="C14:D14"/>
    <mergeCell ref="I14:L14"/>
    <mergeCell ref="C15:D15"/>
    <mergeCell ref="I15:L15"/>
    <mergeCell ref="X14:Y14"/>
    <mergeCell ref="C13:D13"/>
    <mergeCell ref="I13:L13"/>
    <mergeCell ref="AH16:AI16"/>
    <mergeCell ref="X15:Y15"/>
    <mergeCell ref="AH15:AI15"/>
    <mergeCell ref="X13:Y13"/>
    <mergeCell ref="AH10:AI10"/>
    <mergeCell ref="AH11:AI11"/>
    <mergeCell ref="X12:Y12"/>
    <mergeCell ref="C12:D12"/>
    <mergeCell ref="I12:L12"/>
    <mergeCell ref="C10:D10"/>
    <mergeCell ref="I10:L10"/>
    <mergeCell ref="C11:D11"/>
    <mergeCell ref="I11:L11"/>
    <mergeCell ref="AH12:AI12"/>
    <mergeCell ref="C8:D8"/>
    <mergeCell ref="I8:L8"/>
    <mergeCell ref="AH9:AI9"/>
    <mergeCell ref="S1:Y1"/>
    <mergeCell ref="AG1:AI1"/>
    <mergeCell ref="C7:D7"/>
    <mergeCell ref="I7:L7"/>
    <mergeCell ref="Z1:AA1"/>
    <mergeCell ref="B1:Q1"/>
    <mergeCell ref="C9:D9"/>
    <mergeCell ref="I9:L9"/>
  </mergeCells>
  <conditionalFormatting sqref="AB51 AB47:AB48">
    <cfRule type="expression" dxfId="76" priority="118" stopIfTrue="1">
      <formula>(AD47="")</formula>
    </cfRule>
    <cfRule type="expression" dxfId="75" priority="119" stopIfTrue="1">
      <formula>(NOT(OR(AD47="A",AD47="B",AD47="C",AD47="D",AD47="X",AD47="P")))</formula>
    </cfRule>
  </conditionalFormatting>
  <conditionalFormatting sqref="AA49:AA55">
    <cfRule type="expression" dxfId="74" priority="120" stopIfTrue="1">
      <formula>(AC47="")</formula>
    </cfRule>
    <cfRule type="expression" dxfId="73" priority="121" stopIfTrue="1">
      <formula>(NOT(OR(AC47="A",AC47="B",AC47="C",AC47="D",AC47="X",AC47="P",AND(AC47&gt;=0,AC47&lt;=4,ISNUMBER(AC47)))))</formula>
    </cfRule>
  </conditionalFormatting>
  <conditionalFormatting sqref="A29:A44 I29:I44 AA20:AA23 A7:A16 A19:A24 Q18:Q19 Q12:Q15">
    <cfRule type="expression" dxfId="72" priority="117" stopIfTrue="1">
      <formula>(C7="")</formula>
    </cfRule>
  </conditionalFormatting>
  <conditionalFormatting sqref="B29:B44 J29:J44 AB42:AB44 AB20:AB23 B7:B16 B19:B24 R18:R19 R12:R15">
    <cfRule type="expression" dxfId="71" priority="116" stopIfTrue="1">
      <formula>(C7="")</formula>
    </cfRule>
  </conditionalFormatting>
  <conditionalFormatting sqref="A9:A10">
    <cfRule type="expression" dxfId="70" priority="115" stopIfTrue="1">
      <formula>(C9="")</formula>
    </cfRule>
  </conditionalFormatting>
  <conditionalFormatting sqref="B9:B10">
    <cfRule type="expression" dxfId="69" priority="114" stopIfTrue="1">
      <formula>(C9="")</formula>
    </cfRule>
  </conditionalFormatting>
  <conditionalFormatting sqref="A11">
    <cfRule type="expression" dxfId="68" priority="111" stopIfTrue="1">
      <formula>(C11="")</formula>
    </cfRule>
  </conditionalFormatting>
  <conditionalFormatting sqref="B11">
    <cfRule type="expression" dxfId="67" priority="110" stopIfTrue="1">
      <formula>(C11="")</formula>
    </cfRule>
  </conditionalFormatting>
  <conditionalFormatting sqref="A29">
    <cfRule type="expression" dxfId="66" priority="109" stopIfTrue="1">
      <formula>(C29="")</formula>
    </cfRule>
  </conditionalFormatting>
  <conditionalFormatting sqref="B29">
    <cfRule type="expression" dxfId="65" priority="108" stopIfTrue="1">
      <formula>(C29="")</formula>
    </cfRule>
  </conditionalFormatting>
  <conditionalFormatting sqref="I29">
    <cfRule type="expression" dxfId="64" priority="107" stopIfTrue="1">
      <formula>(K29="")</formula>
    </cfRule>
  </conditionalFormatting>
  <conditionalFormatting sqref="J29">
    <cfRule type="expression" dxfId="63" priority="106" stopIfTrue="1">
      <formula>(K29="")</formula>
    </cfRule>
  </conditionalFormatting>
  <conditionalFormatting sqref="Q12">
    <cfRule type="expression" dxfId="62" priority="105" stopIfTrue="1">
      <formula>(S12="")</formula>
    </cfRule>
  </conditionalFormatting>
  <conditionalFormatting sqref="R12">
    <cfRule type="expression" dxfId="61" priority="104" stopIfTrue="1">
      <formula>(S12="")</formula>
    </cfRule>
  </conditionalFormatting>
  <conditionalFormatting sqref="AG32:AG41 H7:H16 H19:H24 W18:W19 W12:W15 AG9:AG13 AG15:AG23">
    <cfRule type="expression" dxfId="60" priority="103" stopIfTrue="1">
      <formula>H7&lt;&gt;""</formula>
    </cfRule>
  </conditionalFormatting>
  <conditionalFormatting sqref="A22">
    <cfRule type="expression" dxfId="59" priority="98" stopIfTrue="1">
      <formula>(C22="")</formula>
    </cfRule>
  </conditionalFormatting>
  <conditionalFormatting sqref="B22">
    <cfRule type="expression" dxfId="58" priority="97" stopIfTrue="1">
      <formula>(C22="")</formula>
    </cfRule>
  </conditionalFormatting>
  <conditionalFormatting sqref="AA44:AA45">
    <cfRule type="expression" dxfId="57" priority="122" stopIfTrue="1">
      <formula>SUM(AF45:AF47)&lt;9</formula>
    </cfRule>
    <cfRule type="expression" dxfId="56" priority="123" stopIfTrue="1">
      <formula>SUM(AF45:AF47)&gt;9</formula>
    </cfRule>
  </conditionalFormatting>
  <conditionalFormatting sqref="AL16">
    <cfRule type="expression" dxfId="55" priority="90" stopIfTrue="1">
      <formula>(AM16="")</formula>
    </cfRule>
  </conditionalFormatting>
  <conditionalFormatting sqref="AB47:AB49">
    <cfRule type="expression" dxfId="54" priority="89" stopIfTrue="1">
      <formula>(AC47="")</formula>
    </cfRule>
  </conditionalFormatting>
  <conditionalFormatting sqref="AM31">
    <cfRule type="expression" dxfId="53" priority="86" stopIfTrue="1">
      <formula>(AO31="")</formula>
    </cfRule>
  </conditionalFormatting>
  <conditionalFormatting sqref="AN31">
    <cfRule type="expression" dxfId="52" priority="85" stopIfTrue="1">
      <formula>(AO31="")</formula>
    </cfRule>
  </conditionalFormatting>
  <conditionalFormatting sqref="AA26">
    <cfRule type="expression" dxfId="51" priority="130" stopIfTrue="1">
      <formula>SUM(AF32:AF41)&lt;16</formula>
    </cfRule>
    <cfRule type="expression" dxfId="50" priority="131" stopIfTrue="1">
      <formula>SUM(AF32:AF41)&gt;16</formula>
    </cfRule>
  </conditionalFormatting>
  <conditionalFormatting sqref="AA43">
    <cfRule type="expression" dxfId="49" priority="134" stopIfTrue="1">
      <formula>SUM(AF45:AF50)&lt;3</formula>
    </cfRule>
    <cfRule type="expression" dxfId="48" priority="135" stopIfTrue="1">
      <formula>SUM(AF45:AF50)&gt;3</formula>
    </cfRule>
  </conditionalFormatting>
  <conditionalFormatting sqref="AA46">
    <cfRule type="expression" dxfId="47" priority="136" stopIfTrue="1">
      <formula>(#REF!="")</formula>
    </cfRule>
  </conditionalFormatting>
  <conditionalFormatting sqref="AA47:AA48">
    <cfRule type="expression" dxfId="46" priority="137" stopIfTrue="1">
      <formula>(AC45="")</formula>
    </cfRule>
  </conditionalFormatting>
  <conditionalFormatting sqref="AA42">
    <cfRule type="expression" dxfId="45" priority="174" stopIfTrue="1">
      <formula>(#REF!="")</formula>
    </cfRule>
  </conditionalFormatting>
  <conditionalFormatting sqref="AA30">
    <cfRule type="expression" dxfId="44" priority="190" stopIfTrue="1">
      <formula>SUM(AF34:AF45,AF46:AF51)&lt;35</formula>
    </cfRule>
    <cfRule type="expression" dxfId="43" priority="191" stopIfTrue="1">
      <formula>SUM(AF34:AF45,AF46:AF51)&gt;35</formula>
    </cfRule>
  </conditionalFormatting>
  <conditionalFormatting sqref="AA31">
    <cfRule type="expression" dxfId="42" priority="192" stopIfTrue="1">
      <formula>SUM(AF36:AF44,AF46:AF51)&lt;35</formula>
    </cfRule>
    <cfRule type="expression" dxfId="41" priority="193" stopIfTrue="1">
      <formula>SUM(AF36:AF44,AF46:AF51)&gt;35</formula>
    </cfRule>
  </conditionalFormatting>
  <conditionalFormatting sqref="AA27">
    <cfRule type="expression" dxfId="40" priority="194" stopIfTrue="1">
      <formula>SUM(AF33:AF44)&lt;16</formula>
    </cfRule>
    <cfRule type="expression" dxfId="39" priority="195" stopIfTrue="1">
      <formula>SUM(AF33:AF44)&gt;16</formula>
    </cfRule>
  </conditionalFormatting>
  <conditionalFormatting sqref="Q27:R27">
    <cfRule type="expression" dxfId="38" priority="55">
      <formula>$Q$27&lt;2</formula>
    </cfRule>
  </conditionalFormatting>
  <conditionalFormatting sqref="AA24 AA10:AA13 AA15:AA19">
    <cfRule type="expression" dxfId="37" priority="52" stopIfTrue="1">
      <formula>(AC10="")</formula>
    </cfRule>
    <cfRule type="expression" dxfId="36" priority="53" stopIfTrue="1">
      <formula>(NOT(OR(AC10="A",AC10="B",AC10="C",AC10="X",AC10="P",AND(AB10&gt;=0,AB10&lt;=4,ISNUMBER(AB10)))))</formula>
    </cfRule>
  </conditionalFormatting>
  <conditionalFormatting sqref="AB24 AB10:AB13 AB15:AB19">
    <cfRule type="expression" dxfId="35" priority="50" stopIfTrue="1">
      <formula>(AC10="")</formula>
    </cfRule>
    <cfRule type="expression" dxfId="34" priority="51" stopIfTrue="1">
      <formula>(NOT(OR(AC10="A",AC10="B",AC10="C",AC10="X",AC10="P",AND(AC10&gt;=0,AC10&lt;=4,ISNUMBER(AC10)))))</formula>
    </cfRule>
  </conditionalFormatting>
  <conditionalFormatting sqref="AA9">
    <cfRule type="expression" dxfId="33" priority="35" stopIfTrue="1">
      <formula>(AC9="")</formula>
    </cfRule>
  </conditionalFormatting>
  <conditionalFormatting sqref="AB9">
    <cfRule type="expression" dxfId="32" priority="34" stopIfTrue="1">
      <formula>(AC9="")</formula>
    </cfRule>
  </conditionalFormatting>
  <conditionalFormatting sqref="AA32">
    <cfRule type="expression" dxfId="31" priority="27" stopIfTrue="1">
      <formula>(AC32="")</formula>
    </cfRule>
  </conditionalFormatting>
  <conditionalFormatting sqref="AB32">
    <cfRule type="expression" dxfId="30" priority="26" stopIfTrue="1">
      <formula>(AC32="")</formula>
    </cfRule>
  </conditionalFormatting>
  <conditionalFormatting sqref="Q24:R24">
    <cfRule type="expression" dxfId="29" priority="20">
      <formula>$Q$24&lt;2</formula>
    </cfRule>
  </conditionalFormatting>
  <conditionalFormatting sqref="A17">
    <cfRule type="expression" dxfId="28" priority="19" stopIfTrue="1">
      <formula>(C17="")</formula>
    </cfRule>
  </conditionalFormatting>
  <conditionalFormatting sqref="B17">
    <cfRule type="expression" dxfId="27" priority="18" stopIfTrue="1">
      <formula>(C17="")</formula>
    </cfRule>
  </conditionalFormatting>
  <conditionalFormatting sqref="H17">
    <cfRule type="expression" dxfId="26" priority="17" stopIfTrue="1">
      <formula>H17&lt;&gt;""</formula>
    </cfRule>
  </conditionalFormatting>
  <conditionalFormatting sqref="A3">
    <cfRule type="expression" dxfId="25" priority="265" stopIfTrue="1">
      <formula>SUM(F7:F24)&lt;40</formula>
    </cfRule>
    <cfRule type="expression" dxfId="24" priority="266" stopIfTrue="1">
      <formula>SUM(F7:F24)&gt;40</formula>
    </cfRule>
  </conditionalFormatting>
  <conditionalFormatting sqref="A18">
    <cfRule type="expression" dxfId="23" priority="16" stopIfTrue="1">
      <formula>(C18="")</formula>
    </cfRule>
  </conditionalFormatting>
  <conditionalFormatting sqref="B18">
    <cfRule type="expression" dxfId="22" priority="15" stopIfTrue="1">
      <formula>(C18="")</formula>
    </cfRule>
  </conditionalFormatting>
  <conditionalFormatting sqref="H18">
    <cfRule type="expression" dxfId="21" priority="14" stopIfTrue="1">
      <formula>H18&lt;&gt;""</formula>
    </cfRule>
  </conditionalFormatting>
  <conditionalFormatting sqref="Q17">
    <cfRule type="expression" dxfId="20" priority="13" stopIfTrue="1">
      <formula>(S17="")</formula>
    </cfRule>
  </conditionalFormatting>
  <conditionalFormatting sqref="R17">
    <cfRule type="expression" dxfId="19" priority="12" stopIfTrue="1">
      <formula>(S17="")</formula>
    </cfRule>
  </conditionalFormatting>
  <conditionalFormatting sqref="W17">
    <cfRule type="expression" dxfId="18" priority="11" stopIfTrue="1">
      <formula>W17&lt;&gt;""</formula>
    </cfRule>
  </conditionalFormatting>
  <conditionalFormatting sqref="Q3">
    <cfRule type="expression" dxfId="17" priority="278" stopIfTrue="1">
      <formula>SUM(U12:U19)&lt;23</formula>
    </cfRule>
    <cfRule type="expression" dxfId="16" priority="279" stopIfTrue="1">
      <formula>SUM(U12:U19)&gt;23</formula>
    </cfRule>
  </conditionalFormatting>
  <conditionalFormatting sqref="Q16">
    <cfRule type="expression" dxfId="15" priority="10" stopIfTrue="1">
      <formula>(S16="")</formula>
    </cfRule>
  </conditionalFormatting>
  <conditionalFormatting sqref="R16">
    <cfRule type="expression" dxfId="14" priority="9" stopIfTrue="1">
      <formula>(S16="")</formula>
    </cfRule>
  </conditionalFormatting>
  <conditionalFormatting sqref="W16">
    <cfRule type="expression" dxfId="13" priority="8" stopIfTrue="1">
      <formula>W16&lt;&gt;""</formula>
    </cfRule>
  </conditionalFormatting>
  <conditionalFormatting sqref="AA7:AA8">
    <cfRule type="expression" dxfId="12" priority="301" stopIfTrue="1">
      <formula>SUM(AF9:AF23)&lt;41</formula>
    </cfRule>
    <cfRule type="expression" dxfId="11" priority="302" stopIfTrue="1">
      <formula>SUM(AF9:AF23)&gt;41</formula>
    </cfRule>
  </conditionalFormatting>
  <conditionalFormatting sqref="AG14">
    <cfRule type="expression" dxfId="10" priority="7" stopIfTrue="1">
      <formula>AG14&lt;&gt;""</formula>
    </cfRule>
  </conditionalFormatting>
  <conditionalFormatting sqref="AA14">
    <cfRule type="expression" dxfId="9" priority="5" stopIfTrue="1">
      <formula>(AC14="")</formula>
    </cfRule>
    <cfRule type="expression" dxfId="8" priority="6" stopIfTrue="1">
      <formula>(NOT(OR(AC14="A",AC14="B",AC14="C",AC14="X",AC14="P",AND(AB14&gt;=0,AB14&lt;=4,ISNUMBER(AB14)))))</formula>
    </cfRule>
  </conditionalFormatting>
  <conditionalFormatting sqref="AB14">
    <cfRule type="expression" dxfId="7" priority="3" stopIfTrue="1">
      <formula>(AC14="")</formula>
    </cfRule>
    <cfRule type="expression" dxfId="6" priority="4" stopIfTrue="1">
      <formula>(NOT(OR(AC14="A",AC14="B",AC14="C",AC14="X",AC14="P",AND(AC14&gt;=0,AC14&lt;=4,ISNUMBER(AC14)))))</formula>
    </cfRule>
  </conditionalFormatting>
  <conditionalFormatting sqref="AA28:AA29">
    <cfRule type="expression" dxfId="5" priority="307" stopIfTrue="1">
      <formula>SUM(AF33:AF44,AF45:AF50)&lt;35</formula>
    </cfRule>
    <cfRule type="expression" dxfId="4" priority="308" stopIfTrue="1">
      <formula>SUM(AF33:AF44,AF45:AF50)&gt;35</formula>
    </cfRule>
  </conditionalFormatting>
  <conditionalFormatting sqref="AA3">
    <cfRule type="expression" dxfId="3" priority="311" stopIfTrue="1">
      <formula>SUM(AE9:AE23,AE32:AE37)&lt;57</formula>
    </cfRule>
    <cfRule type="expression" dxfId="2" priority="312" stopIfTrue="1">
      <formula>SUM(AE9:AE23,AE32:AE37)&gt;57</formula>
    </cfRule>
  </conditionalFormatting>
  <conditionalFormatting sqref="AA33:AA41">
    <cfRule type="expression" dxfId="1" priority="2" stopIfTrue="1">
      <formula>(AC33="")</formula>
    </cfRule>
  </conditionalFormatting>
  <conditionalFormatting sqref="AB33:AB41">
    <cfRule type="expression" dxfId="0" priority="1" stopIfTrue="1">
      <formula>(AC33="")</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25" sqref="B25:F25"/>
    </sheetView>
  </sheetViews>
  <sheetFormatPr defaultColWidth="9.109375" defaultRowHeight="13.2" x14ac:dyDescent="0.25"/>
  <cols>
    <col min="1" max="1" width="4" style="23" customWidth="1"/>
    <col min="2" max="2" width="17" style="23" customWidth="1"/>
    <col min="3" max="3" width="12" style="23" customWidth="1"/>
    <col min="4" max="4" width="19.33203125" style="23" customWidth="1"/>
    <col min="5" max="5" width="31.109375" style="24" customWidth="1"/>
    <col min="6" max="6" width="13.88671875" style="24" customWidth="1"/>
    <col min="7" max="7" width="9.109375" style="23" hidden="1" customWidth="1"/>
    <col min="8" max="8" width="0.33203125" style="23" customWidth="1"/>
    <col min="9" max="9" width="9.109375" style="23" hidden="1" customWidth="1"/>
    <col min="10" max="16384" width="9.109375" style="23"/>
  </cols>
  <sheetData>
    <row r="1" spans="1:8" s="6" customFormat="1" ht="18.899999999999999" customHeight="1" x14ac:dyDescent="0.3">
      <c r="A1" s="179" t="s">
        <v>2</v>
      </c>
      <c r="B1" s="179"/>
      <c r="C1" s="179"/>
      <c r="D1" s="179"/>
      <c r="E1" s="179"/>
      <c r="F1" s="179"/>
      <c r="G1" s="5"/>
      <c r="H1" s="5"/>
    </row>
    <row r="2" spans="1:8" s="8" customFormat="1" ht="15.75" customHeight="1" x14ac:dyDescent="0.3">
      <c r="A2" s="180" t="s">
        <v>3</v>
      </c>
      <c r="B2" s="180"/>
      <c r="C2" s="180"/>
      <c r="D2" s="180"/>
      <c r="E2" s="180"/>
      <c r="F2" s="180"/>
      <c r="G2" s="7"/>
      <c r="H2" s="7"/>
    </row>
    <row r="3" spans="1:8" s="8" customFormat="1" ht="15" customHeight="1" x14ac:dyDescent="0.3">
      <c r="A3" s="180" t="s">
        <v>62</v>
      </c>
      <c r="B3" s="180"/>
      <c r="C3" s="180"/>
      <c r="D3" s="180"/>
      <c r="E3" s="180"/>
      <c r="F3" s="18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1" t="str">
        <f>AGCM!B1</f>
        <v>LNAME, FNAME STUDENT</v>
      </c>
      <c r="C7" s="181"/>
      <c r="D7" s="181"/>
      <c r="E7" s="182"/>
      <c r="F7" s="183"/>
      <c r="G7" s="7"/>
      <c r="H7" s="7"/>
    </row>
    <row r="8" spans="1:8" s="8" customFormat="1" ht="10.5" customHeight="1" x14ac:dyDescent="0.3">
      <c r="A8" s="25"/>
      <c r="B8" s="25"/>
      <c r="C8" s="25"/>
      <c r="D8" s="25"/>
      <c r="E8" s="98"/>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5"/>
      <c r="B10" s="184" t="str">
        <f>AGCM!S1</f>
        <v>999-99-999</v>
      </c>
      <c r="C10" s="184"/>
      <c r="D10" s="184"/>
      <c r="E10" s="99"/>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0"/>
      <c r="B13" s="185"/>
      <c r="C13" s="185"/>
      <c r="D13" s="185"/>
      <c r="E13" s="186" t="str">
        <f>AGCM!Z1</f>
        <v>AGCM</v>
      </c>
      <c r="F13" s="186"/>
      <c r="G13" s="187"/>
      <c r="H13" s="7"/>
    </row>
    <row r="14" spans="1:8" s="8" customFormat="1" ht="10.5" customHeight="1" x14ac:dyDescent="0.3">
      <c r="A14" s="9"/>
      <c r="B14" s="188"/>
      <c r="C14" s="188"/>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1" t="str">
        <f>AGCM!AG1</f>
        <v>LNAME</v>
      </c>
      <c r="C16" s="181"/>
      <c r="D16" s="14"/>
      <c r="E16" s="114" t="str">
        <f>AGCM!Q24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1"/>
      <c r="D18" s="12"/>
      <c r="E18" s="13" t="s">
        <v>13</v>
      </c>
      <c r="F18" s="10"/>
      <c r="G18" s="7"/>
      <c r="H18" s="7"/>
    </row>
    <row r="19" spans="1:8" s="8" customFormat="1" ht="15.75" customHeight="1" x14ac:dyDescent="0.3">
      <c r="A19" s="9"/>
      <c r="B19" s="189"/>
      <c r="C19" s="189"/>
      <c r="D19" s="14"/>
      <c r="E19" s="114" t="str">
        <f>AGCM!Q27</f>
        <v>N/A</v>
      </c>
      <c r="F19" s="10"/>
      <c r="G19" s="7"/>
      <c r="H19" s="7"/>
    </row>
    <row r="20" spans="1:8" s="8" customFormat="1" ht="21.3" customHeight="1" x14ac:dyDescent="0.35">
      <c r="A20" s="11" t="s">
        <v>56</v>
      </c>
      <c r="B20" s="12"/>
      <c r="C20" s="116">
        <f>AGCM!Q23</f>
        <v>0</v>
      </c>
      <c r="D20" s="103"/>
      <c r="E20" s="10" t="s">
        <v>18</v>
      </c>
      <c r="F20" s="115">
        <f>AGCM!Q25</f>
        <v>0</v>
      </c>
      <c r="G20" s="7"/>
      <c r="H20" s="7"/>
    </row>
    <row r="21" spans="1:8" s="8" customFormat="1" ht="18" x14ac:dyDescent="0.35">
      <c r="A21" s="11" t="s">
        <v>14</v>
      </c>
      <c r="B21" s="12"/>
      <c r="C21" s="178"/>
      <c r="D21" s="178"/>
      <c r="E21" s="10" t="s">
        <v>19</v>
      </c>
      <c r="F21" s="115">
        <f>AGCM!Q26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8"/>
      <c r="B25" s="191"/>
      <c r="C25" s="192"/>
      <c r="D25" s="192"/>
      <c r="E25" s="192"/>
      <c r="F25" s="192"/>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04"/>
      <c r="E27" s="10" t="s">
        <v>20</v>
      </c>
      <c r="F27" s="10"/>
      <c r="G27" s="7"/>
      <c r="H27" s="7"/>
    </row>
    <row r="28" spans="1:8" s="8" customFormat="1" ht="21.3" hidden="1" customHeight="1" x14ac:dyDescent="0.3">
      <c r="A28" s="9"/>
      <c r="B28" s="193"/>
      <c r="C28" s="193"/>
      <c r="D28" s="97"/>
      <c r="E28" s="10"/>
      <c r="F28" s="10"/>
      <c r="G28" s="7"/>
      <c r="H28" s="7"/>
    </row>
    <row r="29" spans="1:8" s="8" customFormat="1" ht="19.5" customHeight="1" x14ac:dyDescent="0.3">
      <c r="A29" s="105"/>
      <c r="B29" s="194"/>
      <c r="C29" s="194"/>
      <c r="D29" s="194"/>
      <c r="E29" s="195"/>
      <c r="F29" s="195"/>
      <c r="G29" s="7"/>
      <c r="H29" s="7"/>
    </row>
    <row r="30" spans="1:8" s="8" customFormat="1" ht="6.75" customHeight="1" x14ac:dyDescent="0.35">
      <c r="A30" s="11"/>
      <c r="B30" s="9"/>
      <c r="C30" s="9"/>
      <c r="D30" s="106"/>
      <c r="E30" s="10"/>
      <c r="F30" s="10"/>
      <c r="G30" s="7"/>
      <c r="H30" s="7"/>
    </row>
    <row r="31" spans="1:8" s="8" customFormat="1" ht="19.5" customHeight="1" x14ac:dyDescent="0.35">
      <c r="A31" s="11" t="s">
        <v>17</v>
      </c>
      <c r="B31" s="9"/>
      <c r="C31" s="9"/>
      <c r="D31" s="19"/>
      <c r="E31" s="102"/>
      <c r="F31" s="10"/>
      <c r="G31" s="7"/>
      <c r="H31" s="7"/>
    </row>
    <row r="32" spans="1:8" s="8" customFormat="1" ht="15.75" customHeight="1" x14ac:dyDescent="0.35">
      <c r="A32" s="9"/>
      <c r="B32" s="107"/>
      <c r="C32" s="11"/>
      <c r="D32" s="11"/>
      <c r="E32" s="10" t="s">
        <v>57</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58</v>
      </c>
      <c r="B38" s="20"/>
      <c r="C38" s="20"/>
      <c r="D38" s="20"/>
      <c r="E38" s="108"/>
      <c r="F38" s="108"/>
      <c r="G38" s="22"/>
      <c r="H38" s="22"/>
    </row>
    <row r="39" spans="1:9" ht="15.6" x14ac:dyDescent="0.3">
      <c r="A39" s="21"/>
      <c r="B39" s="190" t="s">
        <v>63</v>
      </c>
      <c r="C39" s="190"/>
      <c r="D39" s="190"/>
      <c r="E39" s="190"/>
      <c r="F39" s="190"/>
      <c r="G39" s="190"/>
      <c r="H39" s="190"/>
      <c r="I39" s="190"/>
    </row>
    <row r="40" spans="1:9" x14ac:dyDescent="0.25">
      <c r="A40" s="20"/>
      <c r="B40" s="20"/>
      <c r="C40" s="20"/>
      <c r="D40" s="20"/>
      <c r="E40" s="21"/>
      <c r="F40" s="21"/>
      <c r="G40" s="22"/>
      <c r="H40" s="22"/>
    </row>
    <row r="41" spans="1:9" ht="3.75" customHeight="1" x14ac:dyDescent="0.25">
      <c r="A41" s="20"/>
      <c r="B41" s="20"/>
      <c r="C41" s="20"/>
      <c r="D41" s="20"/>
      <c r="E41" s="108"/>
      <c r="F41" s="108"/>
      <c r="G41" s="22"/>
      <c r="H41" s="22"/>
    </row>
    <row r="42" spans="1:9" ht="15" customHeight="1" x14ac:dyDescent="0.3">
      <c r="A42" s="20"/>
      <c r="B42" s="190" t="s">
        <v>64</v>
      </c>
      <c r="C42" s="190"/>
      <c r="D42" s="190"/>
      <c r="E42" s="190"/>
      <c r="F42" s="190"/>
      <c r="G42" s="190"/>
      <c r="H42" s="190"/>
      <c r="I42" s="190"/>
    </row>
    <row r="43" spans="1:9" x14ac:dyDescent="0.25">
      <c r="C43" s="108"/>
      <c r="D43" s="108"/>
    </row>
    <row r="44" spans="1:9" x14ac:dyDescent="0.25">
      <c r="E44" s="108"/>
      <c r="F44" s="108"/>
    </row>
    <row r="45" spans="1:9" ht="13.8" customHeight="1" x14ac:dyDescent="0.3">
      <c r="B45" s="190" t="s">
        <v>65</v>
      </c>
      <c r="C45" s="190"/>
      <c r="D45" s="190"/>
      <c r="E45" s="190"/>
      <c r="F45" s="190"/>
      <c r="G45" s="190"/>
      <c r="H45" s="190"/>
      <c r="I45" s="190"/>
    </row>
    <row r="46" spans="1:9" x14ac:dyDescent="0.25">
      <c r="C46" s="109"/>
      <c r="D46" s="109"/>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3" customWidth="1"/>
  </cols>
  <sheetData/>
  <sheetProtection algorithmName="SHA-512" hashValue="c6fAtYTw8lSQ/xxMKVxaIbCuWNAatRoDCYooTDACq9qHeEmU6MiIr4+CdcrezMiKOOT5tZEZeAjmRtgOedkfWg==" saltValue="Pj7rnsCSzdWV3jig6ux+S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AGCM</vt:lpstr>
      <vt:lpstr>GRAD CHECK</vt:lpstr>
      <vt:lpstr>ADVISOR'S NOTES</vt:lpstr>
      <vt:lpstr>CourseLeaf Degree Sheet</vt:lpstr>
      <vt:lpstr>AGCM!Print_Area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2018-04-25T19:36:02Z</cp:lastPrinted>
  <dcterms:created xsi:type="dcterms:W3CDTF">2011-07-12T20:37:04Z</dcterms:created>
  <dcterms:modified xsi:type="dcterms:W3CDTF">2020-06-30T14:52:09Z</dcterms:modified>
</cp:coreProperties>
</file>