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62DC6C29-82A7-4973-A132-12D7F977AA4D}" xr6:coauthVersionLast="44" xr6:coauthVersionMax="44" xr10:uidLastSave="{00000000-0000-0000-0000-000000000000}"/>
  <bookViews>
    <workbookView xWindow="-110" yWindow="-110" windowWidth="19420" windowHeight="10420" tabRatio="755" xr2:uid="{00000000-000D-0000-FFFF-FFFF00000000}"/>
  </bookViews>
  <sheets>
    <sheet name="AGBU-AGCM DM" sheetId="3" r:id="rId1"/>
  </sheets>
  <definedNames>
    <definedName name="_xlnm.Print_Area" localSheetId="0">'AGBU-AGCM DM'!$A$1:$AI$44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6" i="3" l="1"/>
  <c r="Q15" i="3"/>
  <c r="AF31" i="3" l="1"/>
  <c r="AE31" i="3"/>
  <c r="AD31" i="3"/>
  <c r="V10" i="3" l="1"/>
  <c r="U10" i="3"/>
  <c r="T10" i="3"/>
  <c r="V9" i="3"/>
  <c r="U9" i="3"/>
  <c r="T9" i="3"/>
  <c r="V8" i="3"/>
  <c r="U8" i="3"/>
  <c r="T8" i="3"/>
  <c r="V7" i="3"/>
  <c r="U7" i="3"/>
  <c r="T7" i="3"/>
  <c r="M30" i="3" l="1"/>
  <c r="N30" i="3"/>
  <c r="O30" i="3"/>
  <c r="M31" i="3"/>
  <c r="N31" i="3"/>
  <c r="O31" i="3"/>
  <c r="M32" i="3"/>
  <c r="N32" i="3"/>
  <c r="O32" i="3"/>
  <c r="M33" i="3"/>
  <c r="N33" i="3"/>
  <c r="O33" i="3"/>
  <c r="E21" i="3" l="1"/>
  <c r="F21" i="3"/>
  <c r="G21" i="3"/>
  <c r="G18" i="3" l="1"/>
  <c r="F18" i="3"/>
  <c r="E18" i="3"/>
  <c r="AF10" i="3" l="1"/>
  <c r="AE10" i="3"/>
  <c r="AD10" i="3"/>
  <c r="AF42" i="3" l="1"/>
  <c r="AE42" i="3"/>
  <c r="AD42" i="3"/>
  <c r="AF44" i="3" l="1"/>
  <c r="O44" i="3" l="1"/>
  <c r="N44" i="3"/>
  <c r="M44" i="3"/>
  <c r="G44" i="3"/>
  <c r="F44" i="3"/>
  <c r="E44" i="3"/>
  <c r="AF43" i="3"/>
  <c r="AE43" i="3"/>
  <c r="AD43" i="3"/>
  <c r="O43" i="3"/>
  <c r="N43" i="3"/>
  <c r="M43" i="3"/>
  <c r="G43" i="3"/>
  <c r="F43" i="3"/>
  <c r="E43" i="3"/>
  <c r="AF41" i="3"/>
  <c r="AE41" i="3"/>
  <c r="AD41" i="3"/>
  <c r="O42" i="3"/>
  <c r="N42" i="3"/>
  <c r="M42" i="3"/>
  <c r="G42" i="3"/>
  <c r="F42" i="3"/>
  <c r="E42" i="3"/>
  <c r="AF40" i="3"/>
  <c r="AE40" i="3"/>
  <c r="AD40" i="3"/>
  <c r="O41" i="3"/>
  <c r="N41" i="3"/>
  <c r="M41" i="3"/>
  <c r="G41" i="3"/>
  <c r="F41" i="3"/>
  <c r="E41" i="3"/>
  <c r="AF39" i="3"/>
  <c r="AE39" i="3"/>
  <c r="AD39" i="3"/>
  <c r="O40" i="3"/>
  <c r="N40" i="3"/>
  <c r="M40" i="3"/>
  <c r="G40" i="3"/>
  <c r="F40" i="3"/>
  <c r="E40" i="3"/>
  <c r="AF38" i="3"/>
  <c r="AE38" i="3"/>
  <c r="AD38" i="3"/>
  <c r="O39" i="3"/>
  <c r="N39" i="3"/>
  <c r="M39" i="3"/>
  <c r="G39" i="3"/>
  <c r="F39" i="3"/>
  <c r="E39" i="3"/>
  <c r="AF37" i="3"/>
  <c r="AE37" i="3"/>
  <c r="AD37" i="3"/>
  <c r="O38" i="3"/>
  <c r="N38" i="3"/>
  <c r="M38" i="3"/>
  <c r="G38" i="3"/>
  <c r="F38" i="3"/>
  <c r="E38" i="3"/>
  <c r="AF36" i="3"/>
  <c r="AE36" i="3"/>
  <c r="AD36" i="3"/>
  <c r="O37" i="3"/>
  <c r="N37" i="3"/>
  <c r="M37" i="3"/>
  <c r="G37" i="3"/>
  <c r="F37" i="3"/>
  <c r="E37" i="3"/>
  <c r="AF35" i="3"/>
  <c r="AE35" i="3"/>
  <c r="AD35" i="3"/>
  <c r="O36" i="3"/>
  <c r="N36" i="3"/>
  <c r="M36" i="3"/>
  <c r="G36" i="3"/>
  <c r="F36" i="3"/>
  <c r="E36" i="3"/>
  <c r="AF34" i="3"/>
  <c r="AE34" i="3"/>
  <c r="AD34" i="3"/>
  <c r="O35" i="3"/>
  <c r="N35" i="3"/>
  <c r="M35" i="3"/>
  <c r="G35" i="3"/>
  <c r="F35" i="3"/>
  <c r="E35" i="3"/>
  <c r="AF33" i="3"/>
  <c r="AE33" i="3"/>
  <c r="AD33" i="3"/>
  <c r="O34" i="3"/>
  <c r="N34" i="3"/>
  <c r="M34" i="3"/>
  <c r="G34" i="3"/>
  <c r="F34" i="3"/>
  <c r="E34" i="3"/>
  <c r="AF32" i="3"/>
  <c r="AE32" i="3"/>
  <c r="AD32" i="3"/>
  <c r="G33" i="3"/>
  <c r="F33" i="3"/>
  <c r="E33" i="3"/>
  <c r="G32" i="3"/>
  <c r="F32" i="3"/>
  <c r="E32" i="3"/>
  <c r="G31" i="3"/>
  <c r="F31" i="3"/>
  <c r="E31" i="3"/>
  <c r="G30" i="3"/>
  <c r="F30" i="3"/>
  <c r="E30" i="3"/>
  <c r="O29" i="3"/>
  <c r="N29" i="3"/>
  <c r="M29" i="3"/>
  <c r="G29" i="3"/>
  <c r="F29" i="3"/>
  <c r="E29" i="3"/>
  <c r="G24" i="3"/>
  <c r="F24" i="3"/>
  <c r="E24" i="3"/>
  <c r="G23" i="3"/>
  <c r="F23" i="3"/>
  <c r="E23" i="3"/>
  <c r="G22" i="3"/>
  <c r="F22" i="3"/>
  <c r="E22" i="3"/>
  <c r="AF22" i="3"/>
  <c r="AE22" i="3"/>
  <c r="AD22" i="3"/>
  <c r="G20" i="3"/>
  <c r="F20" i="3"/>
  <c r="E20" i="3"/>
  <c r="AF21" i="3"/>
  <c r="AE21" i="3"/>
  <c r="AD21" i="3"/>
  <c r="G19" i="3"/>
  <c r="F19" i="3"/>
  <c r="E19" i="3"/>
  <c r="AF20" i="3"/>
  <c r="AE20" i="3"/>
  <c r="AD20" i="3"/>
  <c r="G17" i="3"/>
  <c r="F17" i="3"/>
  <c r="E17" i="3"/>
  <c r="AF19" i="3"/>
  <c r="AE19" i="3"/>
  <c r="AD19" i="3"/>
  <c r="G16" i="3"/>
  <c r="F16" i="3"/>
  <c r="E16" i="3"/>
  <c r="AF18" i="3"/>
  <c r="AE18" i="3"/>
  <c r="AD18" i="3"/>
  <c r="G15" i="3"/>
  <c r="F15" i="3"/>
  <c r="E15" i="3"/>
  <c r="AF17" i="3"/>
  <c r="AE17" i="3"/>
  <c r="AD17" i="3"/>
  <c r="G14" i="3"/>
  <c r="F14" i="3"/>
  <c r="E14" i="3"/>
  <c r="AF16" i="3"/>
  <c r="AE16" i="3"/>
  <c r="AD16" i="3"/>
  <c r="G13" i="3"/>
  <c r="F13" i="3"/>
  <c r="E13" i="3"/>
  <c r="AF15" i="3"/>
  <c r="AE15" i="3"/>
  <c r="AD15" i="3"/>
  <c r="G12" i="3"/>
  <c r="F12" i="3"/>
  <c r="E12" i="3"/>
  <c r="AF14" i="3"/>
  <c r="AE14" i="3"/>
  <c r="AD14" i="3"/>
  <c r="G11" i="3"/>
  <c r="F11" i="3"/>
  <c r="E11" i="3"/>
  <c r="AF13" i="3"/>
  <c r="AE13" i="3"/>
  <c r="AD13" i="3"/>
  <c r="AF12" i="3"/>
  <c r="AE12" i="3"/>
  <c r="AD12" i="3"/>
  <c r="AF11" i="3"/>
  <c r="AE11" i="3"/>
  <c r="AD11" i="3"/>
  <c r="G10" i="3"/>
  <c r="F10" i="3"/>
  <c r="E10" i="3"/>
  <c r="AF9" i="3"/>
  <c r="AE9" i="3"/>
  <c r="AD9" i="3"/>
  <c r="G9" i="3"/>
  <c r="F9" i="3"/>
  <c r="E9" i="3"/>
  <c r="AF8" i="3"/>
  <c r="AE8" i="3"/>
  <c r="AD8" i="3"/>
  <c r="G8" i="3"/>
  <c r="F8" i="3"/>
  <c r="E8" i="3"/>
  <c r="G7" i="3"/>
  <c r="F7" i="3"/>
  <c r="E7" i="3"/>
  <c r="Q17" i="3" l="1"/>
  <c r="Q18" i="3"/>
  <c r="Q19" i="3" l="1"/>
  <c r="Q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Mangold, Rose</author>
    <author>Hood, Patty</author>
    <author>Kayla Grant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or 1313
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or 1413 or 3323
</t>
        </r>
      </text>
    </comment>
    <comment ref="AC8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or 2103
</t>
        </r>
        <r>
          <rPr>
            <b/>
            <sz val="9"/>
            <color indexed="81"/>
            <rFont val="Tahoma"/>
            <family val="2"/>
          </rPr>
          <t>*ACCT 2003 MUST BE TAKEN WITH ACCT 3004</t>
        </r>
      </text>
    </comment>
    <comment ref="C9" authorId="0" shapeId="0" xr:uid="{00000000-0006-0000-0000-000004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AC9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or 2203
</t>
        </r>
        <r>
          <rPr>
            <b/>
            <sz val="9"/>
            <color indexed="81"/>
            <rFont val="Tahoma"/>
            <family val="2"/>
          </rPr>
          <t>*ACCT 2003 MUST BE TAKEN WITH ACCT 3004</t>
        </r>
      </text>
    </comment>
    <comment ref="S10" authorId="2" shapeId="0" xr:uid="{00000000-0006-0000-0000-000006000000}">
      <text>
        <r>
          <rPr>
            <sz val="9"/>
            <color indexed="81"/>
            <rFont val="Tahoma"/>
            <family val="2"/>
          </rPr>
          <t>or SPCH 2713 or 3733</t>
        </r>
      </text>
    </comment>
    <comment ref="C11" authorId="2" shapeId="0" xr:uid="{00000000-0006-0000-0000-000007000000}">
      <text>
        <r>
          <rPr>
            <sz val="9"/>
            <color indexed="81"/>
            <rFont val="Tahoma"/>
            <family val="2"/>
          </rPr>
          <t>or 2123 or 2144</t>
        </r>
      </text>
    </comment>
    <comment ref="C12" authorId="2" shapeId="0" xr:uid="{00000000-0006-0000-0000-000008000000}">
      <text>
        <r>
          <rPr>
            <sz val="9"/>
            <color indexed="81"/>
            <rFont val="Tahoma"/>
            <family val="2"/>
          </rPr>
          <t>or equivalent STAT course designated A</t>
        </r>
      </text>
    </comment>
    <comment ref="C16" authorId="2" shapeId="0" xr:uid="{00000000-0006-0000-0000-000009000000}">
      <text>
        <r>
          <rPr>
            <sz val="9"/>
            <color indexed="81"/>
            <rFont val="Tahoma"/>
            <family val="2"/>
          </rPr>
          <t>or 1215 or 1014</t>
        </r>
      </text>
    </comment>
    <comment ref="C18" authorId="2" shapeId="0" xr:uid="{00000000-0006-0000-0000-00000A000000}">
      <text>
        <r>
          <rPr>
            <sz val="9"/>
            <color indexed="81"/>
            <rFont val="Tahoma"/>
            <family val="2"/>
          </rPr>
          <t>course designated A, H, N, or S</t>
        </r>
      </text>
    </comment>
    <comment ref="AC18" authorId="1" shapeId="0" xr:uid="{00000000-0006-0000-0000-00000B000000}">
      <text>
        <r>
          <rPr>
            <sz val="9"/>
            <color indexed="81"/>
            <rFont val="Tahoma"/>
            <family val="2"/>
          </rPr>
          <t>satisfies international dimension requirement (I)</t>
        </r>
      </text>
    </comment>
    <comment ref="C19" authorId="2" shapeId="0" xr:uid="{00000000-0006-0000-0000-00000C000000}">
      <text>
        <r>
          <rPr>
            <sz val="9"/>
            <color indexed="81"/>
            <rFont val="Tahoma"/>
            <family val="2"/>
          </rPr>
          <t>course designated A, H, N, or S</t>
        </r>
      </text>
    </comment>
    <comment ref="AC22" authorId="1" shapeId="0" xr:uid="{00000000-0006-0000-0000-00000D000000}">
      <text>
        <r>
          <rPr>
            <sz val="9"/>
            <color indexed="81"/>
            <rFont val="Tahoma"/>
            <family val="2"/>
          </rPr>
          <t>or 3023</t>
        </r>
      </text>
    </comment>
    <comment ref="AC36" authorId="1" shapeId="0" xr:uid="{00000000-0006-0000-0000-00000E000000}">
      <text>
        <r>
          <rPr>
            <sz val="9"/>
            <color indexed="81"/>
            <rFont val="Tahoma"/>
            <family val="2"/>
          </rPr>
          <t xml:space="preserve">or 4233
</t>
        </r>
      </text>
    </comment>
    <comment ref="AC40" authorId="3" shapeId="0" xr:uid="{00000000-0006-0000-0000-00000F000000}">
      <text>
        <r>
          <rPr>
            <sz val="8"/>
            <color indexed="81"/>
            <rFont val="Tahoma"/>
            <family val="2"/>
          </rPr>
          <t>2 hours</t>
        </r>
      </text>
    </comment>
    <comment ref="AC43" authorId="2" shapeId="0" xr:uid="{00000000-0006-0000-0000-000010000000}">
      <text>
        <r>
          <rPr>
            <sz val="9"/>
            <color indexed="81"/>
            <rFont val="Tahoma"/>
            <family val="2"/>
          </rPr>
          <t>3 hours:
FDSC 1133, 2102, 2233, or 2253;
ANSI 2233 or 2253;
NSCI 2114 or 3543</t>
        </r>
      </text>
    </comment>
  </commentList>
</comments>
</file>

<file path=xl/sharedStrings.xml><?xml version="1.0" encoding="utf-8"?>
<sst xmlns="http://schemas.openxmlformats.org/spreadsheetml/2006/main" count="100" uniqueCount="53">
  <si>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</si>
  <si>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</si>
  <si>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</si>
  <si>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</si>
  <si>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</si>
  <si>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</si>
  <si>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</si>
  <si>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</si>
  <si>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</si>
  <si>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</si>
  <si>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</si>
  <si>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ANSI</t>
  </si>
  <si>
    <t>ACCT</t>
  </si>
  <si>
    <t>HIST</t>
  </si>
  <si>
    <t>POLS</t>
  </si>
  <si>
    <t>AGEC</t>
  </si>
  <si>
    <t>MATH</t>
  </si>
  <si>
    <t>STAT</t>
  </si>
  <si>
    <t>(H)</t>
  </si>
  <si>
    <t>CHEM</t>
  </si>
  <si>
    <t>(D)</t>
  </si>
  <si>
    <t>ECON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</si>
  <si>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</si>
  <si>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</si>
  <si>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</si>
  <si>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</si>
  <si>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</si>
  <si>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</si>
  <si>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</si>
  <si>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</si>
  <si>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</si>
  <si>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</si>
  <si>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</si>
  <si>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</si>
  <si>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</si>
  <si>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AGCM</t>
  </si>
  <si>
    <t>Elective Hours:</t>
  </si>
  <si>
    <t>PLNT</t>
  </si>
  <si>
    <t>GENED</t>
  </si>
  <si>
    <t>(N)</t>
  </si>
  <si>
    <t>AGBU-AGCM</t>
  </si>
  <si>
    <t>GPA U/D HOURS</t>
  </si>
  <si>
    <t>EARNED U/D HOURS (40)</t>
  </si>
  <si>
    <t>LNAME, FNAME</t>
  </si>
  <si>
    <t>ADVISOR</t>
  </si>
  <si>
    <t>FDSC</t>
  </si>
  <si>
    <t>2020-21</t>
  </si>
  <si>
    <t>General Education Requirements:  40 Hours</t>
  </si>
  <si>
    <t>College/Dept. Requirements:  11 Hours</t>
  </si>
  <si>
    <t>Major Requirements:  79 Hours</t>
  </si>
  <si>
    <t>Agribusiness Core Courses:  41 Hours</t>
  </si>
  <si>
    <t>Ag Communications Core Courses:  38 Hours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</si>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</sst>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6"/>
      <name val="Arial"/>
      <family val="2"/>
    </font>
    <font>
      <i/>
      <sz val="16"/>
      <name val="Arial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2" fillId="0" borderId="0" xfId="0" applyFont="1" applyBorder="1" applyAlignment="1" applyProtection="1">
      <alignment horizontal="right"/>
      <protection hidden="1"/>
    </xf>
    <xf numFmtId="0" fontId="6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/>
    <xf numFmtId="0" fontId="0" fillId="0" borderId="0" xfId="0" applyBorder="1" applyAlignment="1" applyProtection="1">
      <alignment horizontal="right"/>
      <protection hidden="1"/>
    </xf>
    <xf numFmtId="0" fontId="5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7" fillId="0" borderId="0" xfId="0" applyFont="1" applyBorder="1" applyAlignment="1" applyProtection="1">
      <protection hidden="1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hidden="1"/>
    </xf>
    <xf numFmtId="0" fontId="0" fillId="0" borderId="0" xfId="0" applyAlignment="1"/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2" fillId="0" borderId="0" xfId="0" applyFont="1" applyAlignment="1" applyProtection="1">
      <protection hidden="1"/>
    </xf>
    <xf numFmtId="0" fontId="0" fillId="0" borderId="0" xfId="0" applyProtection="1"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0" fillId="0" borderId="0" xfId="0" applyAlignment="1" applyProtection="1">
      <protection hidden="1"/>
    </xf>
    <xf numFmtId="0" fontId="2" fillId="0" borderId="0" xfId="0" applyFont="1" applyProtection="1">
      <protection hidden="1"/>
    </xf>
    <xf numFmtId="0" fontId="2" fillId="0" borderId="2" xfId="0" applyFont="1" applyBorder="1" applyProtection="1">
      <protection hidden="1"/>
    </xf>
    <xf numFmtId="0" fontId="0" fillId="0" borderId="0" xfId="0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0" fillId="0" borderId="0" xfId="0" applyBorder="1" applyAlignment="1" applyProtection="1">
      <protection hidden="1"/>
    </xf>
    <xf numFmtId="0" fontId="0" fillId="0" borderId="0" xfId="0" applyBorder="1" applyAlignment="1"/>
    <xf numFmtId="0" fontId="2" fillId="0" borderId="4" xfId="0" applyFont="1" applyBorder="1" applyProtection="1">
      <protection hidden="1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/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hidden="1"/>
    </xf>
    <xf numFmtId="0" fontId="2" fillId="0" borderId="5" xfId="0" applyFont="1" applyBorder="1" applyAlignment="1" applyProtection="1">
      <alignment horizontal="left"/>
      <protection locked="0"/>
    </xf>
    <xf numFmtId="0" fontId="0" fillId="0" borderId="0" xfId="0" applyBorder="1"/>
    <xf numFmtId="0" fontId="2" fillId="0" borderId="4" xfId="0" applyFont="1" applyBorder="1" applyProtection="1">
      <protection locked="0" hidden="1"/>
    </xf>
    <xf numFmtId="0" fontId="11" fillId="0" borderId="0" xfId="0" applyFont="1" applyBorder="1" applyAlignment="1" applyProtection="1">
      <protection hidden="1"/>
    </xf>
    <xf numFmtId="0" fontId="0" fillId="0" borderId="0" xfId="0" applyAlignment="1" applyProtection="1">
      <protection locked="0" hidden="1"/>
    </xf>
    <xf numFmtId="0" fontId="2" fillId="0" borderId="0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/>
    <xf numFmtId="0" fontId="4" fillId="0" borderId="0" xfId="0" applyFont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0" borderId="11" xfId="0" applyFont="1" applyBorder="1" applyProtection="1">
      <protection locked="0" hidden="1"/>
    </xf>
    <xf numFmtId="0" fontId="2" fillId="0" borderId="12" xfId="0" applyFont="1" applyBorder="1" applyProtection="1">
      <protection locked="0" hidden="1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 hidden="1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0" xfId="0" applyFill="1" applyBorder="1" applyProtection="1">
      <protection locked="0"/>
    </xf>
    <xf numFmtId="0" fontId="3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hidden="1"/>
    </xf>
    <xf numFmtId="0" fontId="0" fillId="0" borderId="0" xfId="0" applyAlignment="1" applyProtection="1"/>
    <xf numFmtId="0" fontId="7" fillId="0" borderId="0" xfId="0" applyFont="1" applyBorder="1" applyAlignment="1" applyProtection="1"/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locked="0" hidden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Protection="1"/>
    <xf numFmtId="0" fontId="0" fillId="0" borderId="0" xfId="0" applyFont="1" applyFill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Border="1" applyAlignment="1" applyProtection="1">
      <alignment horizontal="left"/>
      <protection hidden="1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 hidden="1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hidden="1"/>
    </xf>
    <xf numFmtId="0" fontId="0" fillId="0" borderId="3" xfId="0" applyFont="1" applyBorder="1" applyAlignment="1" applyProtection="1">
      <alignment horizontal="center"/>
      <protection locked="0"/>
    </xf>
    <xf numFmtId="164" fontId="18" fillId="3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15" fillId="0" borderId="0" xfId="0" applyFont="1" applyAlignment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center"/>
      <protection hidden="1"/>
    </xf>
    <xf numFmtId="1" fontId="0" fillId="0" borderId="7" xfId="0" applyNumberFormat="1" applyBorder="1" applyAlignment="1" applyProtection="1">
      <alignment horizontal="center"/>
      <protection hidden="1"/>
    </xf>
    <xf numFmtId="14" fontId="0" fillId="0" borderId="3" xfId="0" applyNumberForma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</xf>
    <xf numFmtId="2" fontId="0" fillId="0" borderId="10" xfId="0" applyNumberFormat="1" applyBorder="1" applyAlignment="1" applyProtection="1">
      <alignment horizontal="center"/>
      <protection hidden="1"/>
    </xf>
    <xf numFmtId="0" fontId="12" fillId="0" borderId="0" xfId="0" applyFont="1" applyAlignment="1" applyProtection="1">
      <protection hidden="1"/>
    </xf>
    <xf numFmtId="0" fontId="0" fillId="0" borderId="5" xfId="0" applyFill="1" applyBorder="1" applyAlignment="1" applyProtection="1">
      <alignment horizontal="left"/>
      <protection locked="0"/>
    </xf>
    <xf numFmtId="1" fontId="0" fillId="0" borderId="8" xfId="0" applyNumberFormat="1" applyBorder="1" applyAlignment="1" applyProtection="1">
      <alignment horizontal="center"/>
      <protection hidden="1"/>
    </xf>
    <xf numFmtId="2" fontId="0" fillId="0" borderId="9" xfId="0" applyNumberFormat="1" applyBorder="1" applyAlignment="1" applyProtection="1">
      <alignment horizontal="center"/>
      <protection hidden="1"/>
    </xf>
    <xf numFmtId="1" fontId="0" fillId="0" borderId="10" xfId="0" applyNumberForma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hidden="1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hidden="1"/>
    </xf>
  </cellXfs>
  <cellStyles count="2">
    <cellStyle name="Normal" xfId="0" builtinId="0"/>
    <cellStyle name="Normal 2" xfId="1" xr:uid="{00000000-0005-0000-0000-000001000000}"/>
  </cellStyles>
  <dxfs count="57"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111579</xdr:colOff>
      <xdr:row>25</xdr:row>
      <xdr:rowOff>66675</xdr:rowOff>
    </xdr:from>
    <xdr:to>
      <xdr:col>25</xdr:col>
      <xdr:colOff>51707</xdr:colOff>
      <xdr:row>39</xdr:row>
      <xdr:rowOff>28575</xdr:rowOff>
    </xdr:to>
    <xdr:sp macro="" textlink="" fLocksText="0">
      <xdr:nvSpPr>
        <xdr:cNvPr id="2" name="TextBox 1" descr="Not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35754" y="4181475"/>
          <a:ext cx="2588078" cy="24288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25</xdr:col>
      <xdr:colOff>84431</xdr:colOff>
      <xdr:row>22</xdr:row>
      <xdr:rowOff>47626</xdr:rowOff>
    </xdr:from>
    <xdr:to>
      <xdr:col>34</xdr:col>
      <xdr:colOff>895350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85131" y="3676651"/>
          <a:ext cx="3106444" cy="1190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AGEC 4503 satisfies</a:t>
          </a:r>
          <a:r>
            <a:rPr lang="en-US" sz="1000" baseline="0"/>
            <a:t> environmental science requirement and AGEC 4703 satisfies policy requirement for AGCM major. </a:t>
          </a:r>
        </a:p>
        <a:p>
          <a:r>
            <a:rPr lang="en-US" sz="1000" baseline="0"/>
            <a:t>AGEC 4343 satisfies international dimension requirement.  </a:t>
          </a:r>
        </a:p>
        <a:p>
          <a:r>
            <a:rPr lang="en-US" sz="1000" baseline="0"/>
            <a:t>9 hours of 4000 level AGEC, excluding 4990, required for AGBU major. </a:t>
          </a:r>
          <a:endParaRPr lang="en-US" sz="1000"/>
        </a:p>
      </xdr:txBody>
    </xdr:sp>
    <xdr:clientData/>
  </xdr:twoCellAnchor>
  <xdr:twoCellAnchor>
    <xdr:from>
      <xdr:col>15</xdr:col>
      <xdr:colOff>100965</xdr:colOff>
      <xdr:row>39</xdr:row>
      <xdr:rowOff>111529</xdr:rowOff>
    </xdr:from>
    <xdr:to>
      <xdr:col>25</xdr:col>
      <xdr:colOff>55245</xdr:colOff>
      <xdr:row>43</xdr:row>
      <xdr:rowOff>133350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025140" y="6693304"/>
          <a:ext cx="2602230" cy="70762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200" b="1"/>
            <a:t>Must earn a grade of </a:t>
          </a:r>
          <a:r>
            <a:rPr lang="en-US" sz="1200" b="1" baseline="0"/>
            <a:t> "</a:t>
          </a:r>
          <a:r>
            <a:rPr lang="en-US" sz="1200" b="1"/>
            <a:t>C" </a:t>
          </a:r>
          <a:r>
            <a:rPr lang="en-US" sz="1200" b="1" baseline="0"/>
            <a:t>or above in all AGCM courses and a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2.0 GPA or above in upper-division hours.   </a:t>
          </a:r>
          <a:endParaRPr 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57"/>
  <sheetViews>
    <sheetView showGridLines="0" tabSelected="1" topLeftCell="A20" zoomScaleNormal="100" workbookViewId="0">
      <selection activeCell="Y14" sqref="Y14"/>
    </sheetView>
  </sheetViews>
  <sheetFormatPr defaultRowHeight="12.5" x14ac:dyDescent="0.25"/>
  <cols>
    <col min="1" max="1" width="7.54296875" customWidth="1"/>
    <col min="2" max="2" width="6.54296875" customWidth="1"/>
    <col min="3" max="4" width="3.54296875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customWidth="1"/>
    <col min="10" max="10" width="6.453125" customWidth="1"/>
    <col min="11" max="11" width="3.54296875" customWidth="1"/>
    <col min="12" max="12" width="4.54296875" customWidth="1"/>
    <col min="13" max="13" width="3.453125" hidden="1" customWidth="1"/>
    <col min="14" max="14" width="2.453125" hidden="1" customWidth="1"/>
    <col min="15" max="15" width="3.453125" style="17" hidden="1" customWidth="1"/>
    <col min="16" max="16" width="2" customWidth="1"/>
    <col min="17" max="17" width="6.08984375" customWidth="1"/>
    <col min="18" max="18" width="5.54296875" customWidth="1"/>
    <col min="19" max="19" width="6.54296875" customWidth="1"/>
    <col min="20" max="20" width="4.453125" hidden="1" customWidth="1"/>
    <col min="21" max="21" width="5" hidden="1" customWidth="1"/>
    <col min="22" max="22" width="4.453125" hidden="1" customWidth="1"/>
    <col min="23" max="23" width="2" customWidth="1"/>
    <col min="24" max="24" width="6.54296875" customWidth="1"/>
    <col min="25" max="25" width="10.90625" customWidth="1"/>
    <col min="26" max="26" width="1.453125" customWidth="1"/>
    <col min="27" max="27" width="7" customWidth="1"/>
    <col min="28" max="28" width="8" customWidth="1"/>
    <col min="29" max="29" width="7.453125" customWidth="1"/>
    <col min="30" max="30" width="4.453125" hidden="1" customWidth="1"/>
    <col min="31" max="31" width="5.08984375" hidden="1" customWidth="1"/>
    <col min="32" max="32" width="5.453125" hidden="1" customWidth="1"/>
    <col min="33" max="33" width="2" style="36" customWidth="1"/>
    <col min="34" max="34" width="8.54296875" customWidth="1"/>
    <col min="35" max="35" width="13.90625" customWidth="1"/>
  </cols>
  <sheetData>
    <row r="1" spans="1:45" s="4" customFormat="1" ht="20.5" x14ac:dyDescent="0.45">
      <c r="A1" s="1" t="s">
        <v>1</v>
      </c>
      <c r="B1" s="1"/>
      <c r="C1" s="100" t="s">
        <v>43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" t="s">
        <v>0</v>
      </c>
      <c r="S1" s="102">
        <v>99999999</v>
      </c>
      <c r="T1" s="102"/>
      <c r="U1" s="102"/>
      <c r="V1" s="102"/>
      <c r="W1" s="102"/>
      <c r="X1" s="102"/>
      <c r="Y1" s="102"/>
      <c r="Z1" s="2" t="s">
        <v>40</v>
      </c>
      <c r="AA1" s="3"/>
      <c r="AB1" s="3"/>
      <c r="AC1" s="1" t="s">
        <v>2</v>
      </c>
      <c r="AD1" s="1"/>
      <c r="AE1" s="1"/>
      <c r="AF1" s="1"/>
      <c r="AG1" s="103" t="s">
        <v>44</v>
      </c>
      <c r="AH1" s="103"/>
      <c r="AI1" s="103"/>
    </row>
    <row r="2" spans="1:45" ht="23" hidden="1" x14ac:dyDescent="0.5">
      <c r="A2" s="5"/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5"/>
      <c r="T2" s="8"/>
      <c r="U2" s="8"/>
      <c r="V2" s="8"/>
      <c r="W2" s="9"/>
      <c r="X2" s="9"/>
      <c r="Y2" s="9"/>
      <c r="Z2" s="3"/>
      <c r="AA2" s="3"/>
      <c r="AB2" s="3"/>
      <c r="AC2" s="5"/>
      <c r="AD2" s="5"/>
      <c r="AE2" s="5"/>
      <c r="AF2" s="5"/>
      <c r="AG2" s="10"/>
      <c r="AH2" s="10"/>
      <c r="AI2" s="10"/>
    </row>
    <row r="3" spans="1:45" ht="18" x14ac:dyDescent="0.4">
      <c r="A3" s="11" t="s">
        <v>47</v>
      </c>
      <c r="B3" s="12"/>
      <c r="C3" s="12"/>
      <c r="D3" s="13"/>
      <c r="E3" s="13"/>
      <c r="F3" s="13"/>
      <c r="G3" s="14"/>
      <c r="I3" s="15"/>
      <c r="J3" s="68"/>
      <c r="K3" s="68"/>
      <c r="L3" s="68"/>
      <c r="M3" s="68"/>
      <c r="N3" s="68"/>
      <c r="O3" s="68"/>
      <c r="P3" s="68"/>
      <c r="Q3" s="61" t="s">
        <v>48</v>
      </c>
      <c r="R3" s="68"/>
      <c r="S3" s="5"/>
      <c r="T3" s="8"/>
      <c r="U3" s="8"/>
      <c r="V3" s="8"/>
      <c r="W3" s="69"/>
      <c r="X3" s="69"/>
      <c r="Y3" s="69"/>
      <c r="Z3" s="3"/>
      <c r="AA3" s="61" t="s">
        <v>49</v>
      </c>
      <c r="AB3" s="16"/>
      <c r="AC3" s="16"/>
      <c r="AD3" s="16"/>
      <c r="AE3" s="16"/>
      <c r="AF3" s="16"/>
      <c r="AG3" s="16"/>
      <c r="AH3" s="16"/>
      <c r="AI3" s="63" t="s">
        <v>46</v>
      </c>
    </row>
    <row r="4" spans="1:45" ht="9" customHeight="1" x14ac:dyDescent="0.25">
      <c r="A4" s="17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</row>
    <row r="5" spans="1:45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</row>
    <row r="6" spans="1:45" ht="9" customHeight="1" x14ac:dyDescent="0.25">
      <c r="A6" s="17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</row>
    <row r="7" spans="1:45" x14ac:dyDescent="0.25">
      <c r="A7" s="22" t="s">
        <v>9</v>
      </c>
      <c r="B7" s="23">
        <v>1113</v>
      </c>
      <c r="C7" s="95"/>
      <c r="D7" s="96"/>
      <c r="E7" s="24">
        <f t="shared" ref="E7:E24" si="0">IF(H7&lt;&gt;"",H7,3)*IF(C7="A",4,IF(C7="B",3,IF(C7="C",2,IF(C7="D",1,IF(AND(C7&gt;=0,C7&lt;=4,ISNUMBER(C7)),C7,0)))))</f>
        <v>0</v>
      </c>
      <c r="F7" s="24" t="str">
        <f t="shared" ref="F7:F24" si="1">IF(OR(C7="A",C7="B",C7="C",C7="D",C7="F",AND(C7&gt;=0,C7&lt;=4,ISNUMBER(C7))),IF(H7&lt;&gt;"",H7,3),"")</f>
        <v/>
      </c>
      <c r="G7" s="24" t="str">
        <f t="shared" ref="G7:G24" si="2">IF(OR(C7="A",C7="B",C7="C",C7="D",C7="P",AND(C7&gt;=0,C7&lt;=4,ISNUMBER(C7))),IF(H7&lt;&gt;"",H7,3),"")</f>
        <v/>
      </c>
      <c r="H7" s="25"/>
      <c r="I7" s="104"/>
      <c r="J7" s="97"/>
      <c r="K7" s="97"/>
      <c r="L7" s="97"/>
      <c r="M7" s="26"/>
      <c r="N7" s="26"/>
      <c r="O7" s="26"/>
      <c r="P7" s="17"/>
      <c r="Q7" s="22" t="s">
        <v>10</v>
      </c>
      <c r="R7" s="23">
        <v>1011</v>
      </c>
      <c r="S7" s="56"/>
      <c r="T7" s="24">
        <f t="shared" ref="T7:T10" si="3">IF(W7&lt;&gt;"",W7,3)*IF(S7="A",4,IF(S7="B",3,IF(S7="C",2,IF(S7="D",1,IF(AND(S7&gt;=0,S7&lt;=4,ISNUMBER(S7)),S7,0)))))</f>
        <v>0</v>
      </c>
      <c r="U7" s="24" t="str">
        <f t="shared" ref="U7:U10" si="4">IF(OR(S7="A",S7="B",S7="C",S7="D",S7="F",AND(S7&gt;=0,S7&lt;=4,ISNUMBER(S7))),IF(W7&lt;&gt;"",W7,3),"")</f>
        <v/>
      </c>
      <c r="V7" s="24" t="str">
        <f t="shared" ref="V7:V10" si="5">IF(OR(S7="A",S7="B",S7="C",S7="D",S7="P",AND(S7&gt;=0,S7&lt;=4,ISNUMBER(S7))),IF(W7&lt;&gt;"",W7,3),"")</f>
        <v/>
      </c>
      <c r="W7" s="25">
        <v>1</v>
      </c>
      <c r="X7" s="94"/>
      <c r="Y7" s="105"/>
      <c r="Z7" s="17"/>
      <c r="AA7" s="60" t="s">
        <v>50</v>
      </c>
      <c r="AB7" s="27"/>
      <c r="AC7" s="27"/>
      <c r="AD7" s="13"/>
      <c r="AE7" s="13"/>
      <c r="AF7" s="13"/>
      <c r="AG7" s="14"/>
      <c r="AH7" s="15"/>
      <c r="AI7" s="15"/>
    </row>
    <row r="8" spans="1:45" x14ac:dyDescent="0.25">
      <c r="A8" s="22" t="s">
        <v>9</v>
      </c>
      <c r="B8" s="70">
        <v>1213</v>
      </c>
      <c r="C8" s="95"/>
      <c r="D8" s="96"/>
      <c r="E8" s="24">
        <f t="shared" si="0"/>
        <v>0</v>
      </c>
      <c r="F8" s="24" t="str">
        <f t="shared" si="1"/>
        <v/>
      </c>
      <c r="G8" s="24" t="str">
        <f t="shared" si="2"/>
        <v/>
      </c>
      <c r="H8" s="25"/>
      <c r="I8" s="97"/>
      <c r="J8" s="97"/>
      <c r="K8" s="97"/>
      <c r="L8" s="97"/>
      <c r="M8" s="26"/>
      <c r="N8" s="26"/>
      <c r="O8" s="26"/>
      <c r="P8" s="17"/>
      <c r="Q8" s="22" t="s">
        <v>11</v>
      </c>
      <c r="R8" s="28">
        <v>1124</v>
      </c>
      <c r="S8" s="56"/>
      <c r="T8" s="24">
        <f t="shared" si="3"/>
        <v>0</v>
      </c>
      <c r="U8" s="24" t="str">
        <f t="shared" si="4"/>
        <v/>
      </c>
      <c r="V8" s="24" t="str">
        <f t="shared" si="5"/>
        <v/>
      </c>
      <c r="W8" s="25">
        <v>4</v>
      </c>
      <c r="X8" s="98"/>
      <c r="Y8" s="99"/>
      <c r="Z8" s="17"/>
      <c r="AA8" s="17" t="s">
        <v>12</v>
      </c>
      <c r="AB8" s="67">
        <v>2003</v>
      </c>
      <c r="AC8" s="56"/>
      <c r="AD8" s="24">
        <f t="shared" ref="AD8:AD22" si="6">IF(AG8&lt;&gt;"",AG8,3)*IF(AC8="A",4,IF(AC8="B",3,IF(AC8="C",2,IF(AC8="D",1,IF(AND(AC8&gt;=0,AC8&lt;=4,ISNUMBER(AC8)),AC8,0)))))</f>
        <v>0</v>
      </c>
      <c r="AE8" s="24" t="str">
        <f t="shared" ref="AE8:AE22" si="7">IF(OR(AC8="A",AC8="B",AC8="C",AC8="D",AC8="F",AND(AC8&gt;=0,AC8&lt;=4,ISNUMBER(AC8))),IF(AG8&lt;&gt;"",AG8,3),"")</f>
        <v/>
      </c>
      <c r="AF8" s="24" t="str">
        <f t="shared" ref="AF8:AF22" si="8">IF(OR(AC8="A",AC8="B",AC8="C",AC8="D",AC8="P",AND(AC8&gt;=0,AC8&lt;=4,ISNUMBER(AC8))),IF(AG8&lt;&gt;"",AG8,3),"")</f>
        <v/>
      </c>
      <c r="AG8" s="25"/>
      <c r="AH8" s="94"/>
      <c r="AI8" s="94"/>
    </row>
    <row r="9" spans="1:45" x14ac:dyDescent="0.25">
      <c r="A9" s="22" t="s">
        <v>13</v>
      </c>
      <c r="B9" s="28">
        <v>1103</v>
      </c>
      <c r="C9" s="95"/>
      <c r="D9" s="96"/>
      <c r="E9" s="24">
        <f t="shared" si="0"/>
        <v>0</v>
      </c>
      <c r="F9" s="24" t="str">
        <f t="shared" si="1"/>
        <v/>
      </c>
      <c r="G9" s="24" t="str">
        <f t="shared" si="2"/>
        <v/>
      </c>
      <c r="H9" s="29"/>
      <c r="I9" s="97"/>
      <c r="J9" s="97"/>
      <c r="K9" s="97"/>
      <c r="L9" s="97"/>
      <c r="M9" s="26"/>
      <c r="N9" s="26"/>
      <c r="O9" s="26"/>
      <c r="P9" s="17"/>
      <c r="Q9" s="65" t="s">
        <v>37</v>
      </c>
      <c r="R9" s="28">
        <v>1213</v>
      </c>
      <c r="S9" s="57"/>
      <c r="T9" s="24">
        <f t="shared" si="3"/>
        <v>0</v>
      </c>
      <c r="U9" s="24" t="str">
        <f t="shared" si="4"/>
        <v/>
      </c>
      <c r="V9" s="24" t="str">
        <f t="shared" si="5"/>
        <v/>
      </c>
      <c r="W9" s="29"/>
      <c r="X9" s="98"/>
      <c r="Y9" s="99"/>
      <c r="Z9" s="17"/>
      <c r="AA9" s="17" t="s">
        <v>12</v>
      </c>
      <c r="AB9" s="88">
        <v>3004</v>
      </c>
      <c r="AC9" s="57"/>
      <c r="AD9" s="24">
        <f t="shared" si="6"/>
        <v>0</v>
      </c>
      <c r="AE9" s="24" t="str">
        <f t="shared" si="7"/>
        <v/>
      </c>
      <c r="AF9" s="24" t="str">
        <f t="shared" si="8"/>
        <v/>
      </c>
      <c r="AG9" s="25"/>
      <c r="AH9" s="94"/>
      <c r="AI9" s="98"/>
    </row>
    <row r="10" spans="1:45" x14ac:dyDescent="0.25">
      <c r="A10" s="22" t="s">
        <v>14</v>
      </c>
      <c r="B10" s="28">
        <v>1113</v>
      </c>
      <c r="C10" s="95"/>
      <c r="D10" s="96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9"/>
      <c r="I10" s="97"/>
      <c r="J10" s="97"/>
      <c r="K10" s="97"/>
      <c r="L10" s="97"/>
      <c r="M10" s="26"/>
      <c r="N10" s="26"/>
      <c r="O10" s="26"/>
      <c r="P10" s="17"/>
      <c r="Q10" s="83" t="s">
        <v>35</v>
      </c>
      <c r="R10" s="71">
        <v>3203</v>
      </c>
      <c r="S10" s="85"/>
      <c r="T10" s="24">
        <f t="shared" si="3"/>
        <v>0</v>
      </c>
      <c r="U10" s="24" t="str">
        <f t="shared" si="4"/>
        <v/>
      </c>
      <c r="V10" s="24" t="str">
        <f t="shared" si="5"/>
        <v/>
      </c>
      <c r="W10" s="29"/>
      <c r="X10" s="98"/>
      <c r="Y10" s="99"/>
      <c r="Z10" s="17"/>
      <c r="AA10" s="17" t="s">
        <v>15</v>
      </c>
      <c r="AB10" s="67">
        <v>1101</v>
      </c>
      <c r="AC10" s="81"/>
      <c r="AD10" s="24">
        <f t="shared" ref="AD10" si="9">IF(AG10&lt;&gt;"",AG10,3)*IF(AC10="A",4,IF(AC10="B",3,IF(AC10="C",2,IF(AC10="D",1,IF(AND(AC10&gt;=0,AC10&lt;=4,ISNUMBER(AC10)),AC10,0)))))</f>
        <v>0</v>
      </c>
      <c r="AE10" s="24" t="str">
        <f t="shared" ref="AE10" si="10">IF(OR(AC10="A",AC10="B",AC10="C",AC10="D",AC10="F",AND(AC10&gt;=0,AC10&lt;=4,ISNUMBER(AC10))),IF(AG10&lt;&gt;"",AG10,3),"")</f>
        <v/>
      </c>
      <c r="AF10" s="24" t="str">
        <f t="shared" ref="AF10" si="11">IF(OR(AC10="A",AC10="B",AC10="C",AC10="D",AC10="P",AND(AC10&gt;=0,AC10&lt;=4,ISNUMBER(AC10))),IF(AG10&lt;&gt;"",AG10,3),"")</f>
        <v/>
      </c>
      <c r="AG10" s="29">
        <v>1</v>
      </c>
      <c r="AH10" s="94"/>
      <c r="AI10" s="98"/>
    </row>
    <row r="11" spans="1:45" x14ac:dyDescent="0.25">
      <c r="A11" s="65" t="s">
        <v>16</v>
      </c>
      <c r="B11" s="75">
        <v>2103</v>
      </c>
      <c r="C11" s="106"/>
      <c r="D11" s="107"/>
      <c r="E11" s="24">
        <f t="shared" si="0"/>
        <v>0</v>
      </c>
      <c r="F11" s="24" t="str">
        <f t="shared" si="1"/>
        <v/>
      </c>
      <c r="G11" s="24" t="str">
        <f t="shared" si="2"/>
        <v/>
      </c>
      <c r="H11" s="25"/>
      <c r="I11" s="97"/>
      <c r="J11" s="97"/>
      <c r="K11" s="97"/>
      <c r="L11" s="97"/>
      <c r="M11" s="26"/>
      <c r="N11" s="26"/>
      <c r="O11" s="26"/>
      <c r="P11" s="17"/>
      <c r="Q11" s="13"/>
      <c r="R11" s="84"/>
      <c r="S11" s="66"/>
      <c r="T11" s="24"/>
      <c r="U11" s="24"/>
      <c r="V11" s="24"/>
      <c r="W11" s="25"/>
      <c r="X11" s="108"/>
      <c r="Y11" s="108"/>
      <c r="Z11" s="17"/>
      <c r="AA11" s="17" t="s">
        <v>15</v>
      </c>
      <c r="AB11" s="67">
        <v>3101</v>
      </c>
      <c r="AC11" s="57"/>
      <c r="AD11" s="24">
        <f t="shared" si="6"/>
        <v>0</v>
      </c>
      <c r="AE11" s="24" t="str">
        <f t="shared" si="7"/>
        <v/>
      </c>
      <c r="AF11" s="24" t="str">
        <f t="shared" si="8"/>
        <v/>
      </c>
      <c r="AG11" s="29">
        <v>1</v>
      </c>
      <c r="AH11" s="94"/>
      <c r="AI11" s="98"/>
    </row>
    <row r="12" spans="1:45" x14ac:dyDescent="0.25">
      <c r="A12" s="22" t="s">
        <v>17</v>
      </c>
      <c r="B12" s="71">
        <v>2023</v>
      </c>
      <c r="C12" s="95"/>
      <c r="D12" s="96"/>
      <c r="E12" s="24">
        <f t="shared" si="0"/>
        <v>0</v>
      </c>
      <c r="F12" s="24" t="str">
        <f t="shared" si="1"/>
        <v/>
      </c>
      <c r="G12" s="24" t="str">
        <f t="shared" si="2"/>
        <v/>
      </c>
      <c r="H12" s="25"/>
      <c r="I12" s="97"/>
      <c r="J12" s="97"/>
      <c r="K12" s="97"/>
      <c r="L12" s="97"/>
      <c r="P12" s="17"/>
      <c r="Q12" s="13"/>
      <c r="R12" s="90"/>
      <c r="S12" s="66"/>
      <c r="T12" s="24"/>
      <c r="U12" s="24"/>
      <c r="V12" s="24"/>
      <c r="W12" s="25"/>
      <c r="X12" s="108"/>
      <c r="Y12" s="108"/>
      <c r="Z12" s="17"/>
      <c r="AA12" s="17" t="s">
        <v>15</v>
      </c>
      <c r="AB12" s="67">
        <v>3213</v>
      </c>
      <c r="AC12" s="57"/>
      <c r="AD12" s="24">
        <f t="shared" si="6"/>
        <v>0</v>
      </c>
      <c r="AE12" s="24" t="str">
        <f t="shared" si="7"/>
        <v/>
      </c>
      <c r="AF12" s="24" t="str">
        <f t="shared" si="8"/>
        <v/>
      </c>
      <c r="AG12" s="29"/>
      <c r="AH12" s="94"/>
      <c r="AI12" s="98"/>
    </row>
    <row r="13" spans="1:45" x14ac:dyDescent="0.25">
      <c r="A13" s="82" t="s">
        <v>18</v>
      </c>
      <c r="B13" s="71"/>
      <c r="C13" s="95"/>
      <c r="D13" s="96"/>
      <c r="E13" s="24">
        <f t="shared" si="0"/>
        <v>0</v>
      </c>
      <c r="F13" s="24" t="str">
        <f t="shared" si="1"/>
        <v/>
      </c>
      <c r="G13" s="24" t="str">
        <f t="shared" si="2"/>
        <v/>
      </c>
      <c r="H13" s="25"/>
      <c r="I13" s="97"/>
      <c r="J13" s="97"/>
      <c r="K13" s="97"/>
      <c r="L13" s="97"/>
      <c r="M13" s="26"/>
      <c r="N13" s="26"/>
      <c r="O13" s="26"/>
      <c r="P13" s="17"/>
      <c r="Q13" s="111"/>
      <c r="R13" s="111"/>
      <c r="S13" s="111"/>
      <c r="T13" s="111"/>
      <c r="U13" s="111"/>
      <c r="V13" s="111"/>
      <c r="W13" s="111"/>
      <c r="X13" s="16" t="s">
        <v>23</v>
      </c>
      <c r="Y13" s="21"/>
      <c r="Z13" s="17"/>
      <c r="AA13" s="17" t="s">
        <v>15</v>
      </c>
      <c r="AB13" s="67">
        <v>3323</v>
      </c>
      <c r="AC13" s="57"/>
      <c r="AD13" s="24">
        <f t="shared" si="6"/>
        <v>0</v>
      </c>
      <c r="AE13" s="24" t="str">
        <f t="shared" si="7"/>
        <v/>
      </c>
      <c r="AF13" s="24" t="str">
        <f t="shared" si="8"/>
        <v/>
      </c>
      <c r="AG13" s="29"/>
      <c r="AH13" s="94"/>
      <c r="AI13" s="98"/>
    </row>
    <row r="14" spans="1:45" ht="13" x14ac:dyDescent="0.3">
      <c r="A14" s="82" t="s">
        <v>18</v>
      </c>
      <c r="B14" s="71"/>
      <c r="C14" s="95"/>
      <c r="D14" s="96"/>
      <c r="E14" s="24">
        <f t="shared" si="0"/>
        <v>0</v>
      </c>
      <c r="F14" s="24" t="str">
        <f t="shared" si="1"/>
        <v/>
      </c>
      <c r="G14" s="24" t="str">
        <f t="shared" si="2"/>
        <v/>
      </c>
      <c r="H14" s="29"/>
      <c r="I14" s="97"/>
      <c r="J14" s="97"/>
      <c r="K14" s="97"/>
      <c r="L14" s="97"/>
      <c r="M14" s="26"/>
      <c r="N14" s="26"/>
      <c r="O14" s="26"/>
      <c r="P14" s="17"/>
      <c r="Q14" s="38" t="s">
        <v>24</v>
      </c>
      <c r="R14" s="26"/>
      <c r="S14" s="21"/>
      <c r="T14" s="21"/>
      <c r="U14" s="21"/>
      <c r="V14" s="39"/>
      <c r="W14" s="21"/>
      <c r="X14" s="21"/>
      <c r="Y14" s="92"/>
      <c r="Z14" s="34"/>
      <c r="AA14" s="17" t="s">
        <v>15</v>
      </c>
      <c r="AB14" s="67">
        <v>3333</v>
      </c>
      <c r="AC14" s="57"/>
      <c r="AD14" s="24">
        <f t="shared" si="6"/>
        <v>0</v>
      </c>
      <c r="AE14" s="24" t="str">
        <f t="shared" si="7"/>
        <v/>
      </c>
      <c r="AF14" s="24" t="str">
        <f t="shared" si="8"/>
        <v/>
      </c>
      <c r="AG14" s="29"/>
      <c r="AH14" s="94"/>
      <c r="AI14" s="98"/>
    </row>
    <row r="15" spans="1:45" ht="13" thickBot="1" x14ac:dyDescent="0.3">
      <c r="A15" s="83" t="s">
        <v>39</v>
      </c>
      <c r="B15" s="71"/>
      <c r="C15" s="95"/>
      <c r="D15" s="96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9"/>
      <c r="I15" s="97"/>
      <c r="J15" s="97"/>
      <c r="K15" s="97"/>
      <c r="L15" s="97"/>
      <c r="M15" s="26"/>
      <c r="N15" s="26"/>
      <c r="O15" s="26"/>
      <c r="P15" s="17"/>
      <c r="Q15" s="109">
        <f>SUM(G7:G24,V7:V10,AF8:AF22,AF31:AF43,G29:G44,O29:O44)</f>
        <v>0</v>
      </c>
      <c r="R15" s="109"/>
      <c r="S15" s="21" t="s">
        <v>25</v>
      </c>
      <c r="Z15" s="17"/>
      <c r="AA15" s="17" t="s">
        <v>15</v>
      </c>
      <c r="AB15" s="67">
        <v>3423</v>
      </c>
      <c r="AC15" s="57"/>
      <c r="AD15" s="24">
        <f t="shared" si="6"/>
        <v>0</v>
      </c>
      <c r="AE15" s="24" t="str">
        <f t="shared" si="7"/>
        <v/>
      </c>
      <c r="AF15" s="24" t="str">
        <f t="shared" si="8"/>
        <v/>
      </c>
      <c r="AG15" s="25"/>
      <c r="AH15" s="35"/>
      <c r="AI15" s="35"/>
      <c r="AK15" s="36"/>
      <c r="AL15" s="36"/>
      <c r="AM15" s="36"/>
      <c r="AN15" s="36"/>
      <c r="AO15" s="36"/>
      <c r="AP15" s="36"/>
    </row>
    <row r="16" spans="1:45" ht="14" thickTop="1" thickBot="1" x14ac:dyDescent="0.35">
      <c r="A16" s="22" t="s">
        <v>19</v>
      </c>
      <c r="B16" s="28">
        <v>1314</v>
      </c>
      <c r="C16" s="95"/>
      <c r="D16" s="96"/>
      <c r="E16" s="24">
        <f t="shared" si="0"/>
        <v>0</v>
      </c>
      <c r="F16" s="24" t="str">
        <f t="shared" si="1"/>
        <v/>
      </c>
      <c r="G16" s="24" t="str">
        <f t="shared" si="2"/>
        <v/>
      </c>
      <c r="H16" s="29">
        <v>4</v>
      </c>
      <c r="I16" s="97"/>
      <c r="J16" s="97"/>
      <c r="K16" s="97"/>
      <c r="L16" s="97"/>
      <c r="M16" s="26"/>
      <c r="N16" s="26"/>
      <c r="O16" s="26"/>
      <c r="P16" s="34"/>
      <c r="Q16" s="113" t="str">
        <f>IF(SUM(F7:F24,AE8:AE22,U7:U10,AE31:AE43,F29:F44,N29:N44)=0,"N/A",ROUNDDOWN(SUM(E7:E24,AD8:AD22, T7:T10,AD31:AD43,E29:E44,M29:M44)/SUM(F7:F24,U7:U10,AE8:AE22,F29:F44,N29:N44,AE31:AE43),2))</f>
        <v>N/A</v>
      </c>
      <c r="R16" s="113"/>
      <c r="S16" s="21" t="s">
        <v>26</v>
      </c>
      <c r="T16" s="21"/>
      <c r="U16" s="21"/>
      <c r="V16" s="21"/>
      <c r="W16" s="21"/>
      <c r="X16" s="21"/>
      <c r="Y16" s="21"/>
      <c r="Z16" s="17"/>
      <c r="AA16" s="17" t="s">
        <v>15</v>
      </c>
      <c r="AB16" s="67">
        <v>3603</v>
      </c>
      <c r="AC16" s="57"/>
      <c r="AD16" s="24">
        <f t="shared" si="6"/>
        <v>0</v>
      </c>
      <c r="AE16" s="24" t="str">
        <f t="shared" si="7"/>
        <v/>
      </c>
      <c r="AF16" s="24" t="str">
        <f t="shared" si="8"/>
        <v/>
      </c>
      <c r="AG16" s="25"/>
      <c r="AH16" s="35"/>
      <c r="AI16" s="35"/>
      <c r="AK16" s="36"/>
      <c r="AL16" s="78"/>
      <c r="AM16" s="76"/>
      <c r="AN16" s="77"/>
      <c r="AO16" s="77"/>
      <c r="AP16" s="77"/>
      <c r="AQ16" s="30"/>
      <c r="AR16" s="112"/>
      <c r="AS16" s="112"/>
    </row>
    <row r="17" spans="1:42" ht="13.5" thickTop="1" thickBot="1" x14ac:dyDescent="0.3">
      <c r="A17" s="65" t="s">
        <v>15</v>
      </c>
      <c r="B17" s="28">
        <v>1113</v>
      </c>
      <c r="C17" s="95"/>
      <c r="D17" s="96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5"/>
      <c r="I17" s="97"/>
      <c r="J17" s="97"/>
      <c r="K17" s="97"/>
      <c r="L17" s="97"/>
      <c r="M17" s="26"/>
      <c r="N17" s="26"/>
      <c r="O17" s="26"/>
      <c r="P17" s="17"/>
      <c r="Q17" s="110">
        <f>SUMIF(B6:B24,"&gt;2999",G6:G24)+SUMIF(B29:B44,"&gt;2999",G29:G44)+SUMIF(J29:J44,"&gt;2999",O29:O44)+SUMIF(R7:R10,"&gt;2999",V7:V10)+SUMIF(AB7:AB22,"&gt;2999",AF7:AF22)+SUMIF(AB31:AB43,"&gt;2999",AF31:AF43)</f>
        <v>0</v>
      </c>
      <c r="R17" s="110"/>
      <c r="S17" s="21" t="s">
        <v>42</v>
      </c>
      <c r="T17" s="21"/>
      <c r="U17" s="21"/>
      <c r="V17" s="21"/>
      <c r="W17" s="21"/>
      <c r="X17" s="21"/>
      <c r="Y17" s="21"/>
      <c r="Z17" s="17"/>
      <c r="AA17" s="17" t="s">
        <v>15</v>
      </c>
      <c r="AB17" s="67">
        <v>3713</v>
      </c>
      <c r="AC17" s="57"/>
      <c r="AD17" s="24">
        <f t="shared" si="6"/>
        <v>0</v>
      </c>
      <c r="AE17" s="24" t="str">
        <f t="shared" si="7"/>
        <v/>
      </c>
      <c r="AF17" s="24" t="str">
        <f t="shared" si="8"/>
        <v/>
      </c>
      <c r="AG17" s="25"/>
      <c r="AH17" s="94"/>
      <c r="AI17" s="98"/>
      <c r="AK17" s="36"/>
      <c r="AL17" s="36"/>
      <c r="AM17" s="36"/>
      <c r="AN17" s="36"/>
      <c r="AO17" s="36"/>
      <c r="AP17" s="36"/>
    </row>
    <row r="18" spans="1:42" ht="13.5" thickTop="1" thickBot="1" x14ac:dyDescent="0.3">
      <c r="A18" s="83" t="s">
        <v>38</v>
      </c>
      <c r="B18" s="71"/>
      <c r="C18" s="95"/>
      <c r="D18" s="96"/>
      <c r="E18" s="24">
        <f t="shared" ref="E18" si="12">IF(H18&lt;&gt;"",H18,3)*IF(C18="A",4,IF(C18="B",3,IF(C18="C",2,IF(C18="D",1,IF(AND(C18&gt;=0,C18&lt;=4,ISNUMBER(C18)),C18,0)))))</f>
        <v>0</v>
      </c>
      <c r="F18" s="24" t="str">
        <f t="shared" ref="F18" si="13">IF(OR(C18="A",C18="B",C18="C",C18="D",C18="F",AND(C18&gt;=0,C18&lt;=4,ISNUMBER(C18))),IF(H18&lt;&gt;"",H18,3),"")</f>
        <v/>
      </c>
      <c r="G18" s="24" t="str">
        <f t="shared" ref="G18" si="14">IF(OR(C18="A",C18="B",C18="C",C18="D",C18="P",AND(C18&gt;=0,C18&lt;=4,ISNUMBER(C18))),IF(H18&lt;&gt;"",H18,3),"")</f>
        <v/>
      </c>
      <c r="H18" s="25"/>
      <c r="I18" s="97"/>
      <c r="J18" s="97"/>
      <c r="K18" s="97"/>
      <c r="L18" s="97"/>
      <c r="M18" s="26"/>
      <c r="N18" s="26"/>
      <c r="O18" s="26"/>
      <c r="P18" s="17"/>
      <c r="Q18" s="110">
        <f>SUMIF(B7:B24,"&gt;2999",F7:F24)+SUMIF(B29:B44,"&gt;2999",F29:F44)+SUMIF(J29:J44,"&gt;2999",N29:N44)+SUMIF(R7:R10,"&gt;2999",U7:U10)+SUMIF(AB8:AB23,"&gt;2999",AE8:AE23)+SUMIF(R7:R10,"&gt;2999",U7:U10)+SUMIF(AB31:AB43,"&gt;2999",AE31:AE43)</f>
        <v>0</v>
      </c>
      <c r="R18" s="110"/>
      <c r="S18" s="21" t="s">
        <v>41</v>
      </c>
      <c r="T18" s="21"/>
      <c r="U18" s="21"/>
      <c r="V18" s="21"/>
      <c r="W18" s="21"/>
      <c r="X18" s="21"/>
      <c r="Y18" s="21"/>
      <c r="Z18" s="17"/>
      <c r="AA18" s="17" t="s">
        <v>15</v>
      </c>
      <c r="AB18" s="67">
        <v>4343</v>
      </c>
      <c r="AC18" s="57"/>
      <c r="AD18" s="24">
        <f t="shared" si="6"/>
        <v>0</v>
      </c>
      <c r="AE18" s="24" t="str">
        <f t="shared" si="7"/>
        <v/>
      </c>
      <c r="AF18" s="24" t="str">
        <f t="shared" si="8"/>
        <v/>
      </c>
      <c r="AG18" s="29"/>
      <c r="AH18" s="94"/>
      <c r="AI18" s="98"/>
    </row>
    <row r="19" spans="1:42" ht="13" thickBot="1" x14ac:dyDescent="0.3">
      <c r="A19" s="83" t="s">
        <v>38</v>
      </c>
      <c r="B19" s="71"/>
      <c r="C19" s="95"/>
      <c r="D19" s="96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5"/>
      <c r="I19" s="97"/>
      <c r="J19" s="97"/>
      <c r="K19" s="97"/>
      <c r="L19" s="97"/>
      <c r="M19" s="26"/>
      <c r="N19" s="26"/>
      <c r="O19" s="26"/>
      <c r="P19" s="17"/>
      <c r="Q19" s="116">
        <f>SUMIF(B7:B24,"&gt;2999",E7:E24)+SUMIF(B29:B44,"&gt;2999",E29:E44)+SUMIF(J29:J44,"&gt;2999",M29:M44)+SUMIF(R7:R10,"&gt;2999",T7:T10)+SUMIF(AB8:AB23,"&gt;2999",AD8:AD23)+SUMIF(R7:R10,"&gt;2999",T7:T10)+SUMIF(AB32:AB43,"&gt;2999",AD32:AD43)</f>
        <v>0</v>
      </c>
      <c r="R19" s="116"/>
      <c r="S19" s="16" t="s">
        <v>27</v>
      </c>
      <c r="T19" s="21"/>
      <c r="U19" s="21"/>
      <c r="V19" s="21"/>
      <c r="W19" s="21"/>
      <c r="X19" s="21"/>
      <c r="Y19" s="21"/>
      <c r="Z19" s="17"/>
      <c r="AA19" s="17" t="s">
        <v>15</v>
      </c>
      <c r="AB19" s="67">
        <v>4503</v>
      </c>
      <c r="AC19" s="57"/>
      <c r="AD19" s="24">
        <f t="shared" si="6"/>
        <v>0</v>
      </c>
      <c r="AE19" s="24" t="str">
        <f t="shared" si="7"/>
        <v/>
      </c>
      <c r="AF19" s="24" t="str">
        <f t="shared" si="8"/>
        <v/>
      </c>
      <c r="AG19" s="29"/>
      <c r="AH19" s="94"/>
      <c r="AI19" s="98"/>
    </row>
    <row r="20" spans="1:42" ht="13" thickBot="1" x14ac:dyDescent="0.3">
      <c r="A20" s="79" t="s">
        <v>20</v>
      </c>
      <c r="B20" s="71"/>
      <c r="C20" s="95"/>
      <c r="D20" s="96"/>
      <c r="E20" s="24">
        <f t="shared" si="0"/>
        <v>0</v>
      </c>
      <c r="F20" s="24" t="str">
        <f t="shared" si="1"/>
        <v/>
      </c>
      <c r="G20" s="24" t="str">
        <f t="shared" si="2"/>
        <v/>
      </c>
      <c r="H20" s="29"/>
      <c r="I20" s="97"/>
      <c r="J20" s="97"/>
      <c r="K20" s="97"/>
      <c r="L20" s="97"/>
      <c r="M20" s="26"/>
      <c r="N20" s="26"/>
      <c r="O20" s="26"/>
      <c r="P20" s="17"/>
      <c r="Q20" s="117" t="str">
        <f>IF(SUM(Q19)=0,"N/A",Q19/Q18)</f>
        <v>N/A</v>
      </c>
      <c r="R20" s="117"/>
      <c r="S20" s="21" t="s">
        <v>29</v>
      </c>
      <c r="T20" s="21"/>
      <c r="U20" s="21"/>
      <c r="V20" s="21"/>
      <c r="W20" s="21"/>
      <c r="X20" s="21"/>
      <c r="Y20" s="21"/>
      <c r="Z20" s="17"/>
      <c r="AA20" s="17" t="s">
        <v>15</v>
      </c>
      <c r="AB20" s="67">
        <v>4703</v>
      </c>
      <c r="AC20" s="57"/>
      <c r="AD20" s="24">
        <f t="shared" si="6"/>
        <v>0</v>
      </c>
      <c r="AE20" s="24" t="str">
        <f t="shared" si="7"/>
        <v/>
      </c>
      <c r="AF20" s="24" t="str">
        <f t="shared" si="8"/>
        <v/>
      </c>
      <c r="AG20" s="29"/>
      <c r="AH20" s="94"/>
      <c r="AI20" s="98"/>
    </row>
    <row r="21" spans="1:42" ht="13.5" thickTop="1" thickBot="1" x14ac:dyDescent="0.3">
      <c r="A21" s="79" t="s">
        <v>22</v>
      </c>
      <c r="B21" s="71"/>
      <c r="C21" s="106"/>
      <c r="D21" s="106"/>
      <c r="E21" s="24">
        <f t="shared" si="0"/>
        <v>0</v>
      </c>
      <c r="F21" s="24" t="str">
        <f t="shared" si="1"/>
        <v/>
      </c>
      <c r="G21" s="24" t="str">
        <f t="shared" si="2"/>
        <v/>
      </c>
      <c r="H21" s="29"/>
      <c r="I21" s="115"/>
      <c r="J21" s="115"/>
      <c r="K21" s="115"/>
      <c r="L21" s="115"/>
      <c r="M21" s="26"/>
      <c r="N21" s="26"/>
      <c r="O21" s="26"/>
      <c r="P21" s="17"/>
      <c r="Q21" s="118"/>
      <c r="R21" s="118"/>
      <c r="S21" s="16" t="s">
        <v>32</v>
      </c>
      <c r="T21" s="21"/>
      <c r="U21" s="21"/>
      <c r="V21" s="21"/>
      <c r="W21" s="21"/>
      <c r="X21" s="21"/>
      <c r="Y21" s="21"/>
      <c r="Z21" s="17"/>
      <c r="AA21" s="17" t="s">
        <v>21</v>
      </c>
      <c r="AB21" s="67">
        <v>2203</v>
      </c>
      <c r="AC21" s="56"/>
      <c r="AD21" s="24">
        <f t="shared" si="6"/>
        <v>0</v>
      </c>
      <c r="AE21" s="24" t="str">
        <f t="shared" si="7"/>
        <v/>
      </c>
      <c r="AF21" s="24" t="str">
        <f t="shared" si="8"/>
        <v/>
      </c>
      <c r="AG21" s="29"/>
      <c r="AH21" s="94"/>
      <c r="AI21" s="94"/>
    </row>
    <row r="22" spans="1:42" ht="16.5" thickTop="1" thickBot="1" x14ac:dyDescent="0.4">
      <c r="A22" s="22"/>
      <c r="B22" s="37"/>
      <c r="C22" s="95"/>
      <c r="D22" s="96"/>
      <c r="E22" s="24">
        <f t="shared" si="0"/>
        <v>0</v>
      </c>
      <c r="F22" s="24" t="str">
        <f t="shared" si="1"/>
        <v/>
      </c>
      <c r="G22" s="24" t="str">
        <f t="shared" si="2"/>
        <v/>
      </c>
      <c r="H22" s="29"/>
      <c r="I22" s="97"/>
      <c r="J22" s="97"/>
      <c r="K22" s="97"/>
      <c r="L22" s="97"/>
      <c r="M22" s="26"/>
      <c r="N22" s="26"/>
      <c r="O22" s="26"/>
      <c r="P22" s="17"/>
      <c r="Q22" s="119">
        <v>130</v>
      </c>
      <c r="R22" s="119"/>
      <c r="S22" s="21" t="s">
        <v>33</v>
      </c>
      <c r="T22" s="21"/>
      <c r="U22" s="21"/>
      <c r="V22" s="21"/>
      <c r="W22" s="21"/>
      <c r="X22" s="21"/>
      <c r="Y22" s="21"/>
      <c r="Z22" s="17"/>
      <c r="AA22" s="17" t="s">
        <v>21</v>
      </c>
      <c r="AB22" s="67">
        <v>3113</v>
      </c>
      <c r="AC22" s="91"/>
      <c r="AD22" s="24">
        <f t="shared" si="6"/>
        <v>0</v>
      </c>
      <c r="AE22" s="24" t="str">
        <f t="shared" si="7"/>
        <v/>
      </c>
      <c r="AF22" s="24" t="str">
        <f t="shared" si="8"/>
        <v/>
      </c>
      <c r="AG22" s="29"/>
      <c r="AH22" s="94"/>
      <c r="AI22" s="94"/>
    </row>
    <row r="23" spans="1:42" x14ac:dyDescent="0.25">
      <c r="A23" s="22"/>
      <c r="B23" s="37"/>
      <c r="C23" s="95"/>
      <c r="D23" s="96"/>
      <c r="E23" s="24">
        <f t="shared" si="0"/>
        <v>0</v>
      </c>
      <c r="F23" s="24" t="str">
        <f t="shared" si="1"/>
        <v/>
      </c>
      <c r="G23" s="24" t="str">
        <f t="shared" si="2"/>
        <v/>
      </c>
      <c r="H23" s="29"/>
      <c r="I23" s="97"/>
      <c r="J23" s="97"/>
      <c r="K23" s="97"/>
      <c r="L23" s="97"/>
      <c r="M23" s="26"/>
      <c r="N23" s="26"/>
      <c r="O23" s="26"/>
      <c r="P23" s="17"/>
      <c r="Q23" s="26"/>
      <c r="R23" s="26"/>
      <c r="S23" s="26"/>
      <c r="T23" s="26"/>
      <c r="U23" s="26"/>
      <c r="V23" s="26"/>
      <c r="W23" s="26"/>
      <c r="X23" s="26"/>
      <c r="Y23" s="26"/>
      <c r="Z23" s="17"/>
      <c r="AC23" s="66"/>
      <c r="AD23" s="24"/>
      <c r="AE23" s="24"/>
      <c r="AF23" s="24"/>
      <c r="AG23" s="29"/>
      <c r="AH23" s="108"/>
      <c r="AI23" s="108"/>
    </row>
    <row r="24" spans="1:42" x14ac:dyDescent="0.25">
      <c r="A24" s="22"/>
      <c r="B24" s="37"/>
      <c r="C24" s="95"/>
      <c r="D24" s="96"/>
      <c r="E24" s="24">
        <f t="shared" si="0"/>
        <v>0</v>
      </c>
      <c r="F24" s="24" t="str">
        <f t="shared" si="1"/>
        <v/>
      </c>
      <c r="G24" s="24" t="str">
        <f t="shared" si="2"/>
        <v/>
      </c>
      <c r="H24" s="29"/>
      <c r="I24" s="97"/>
      <c r="J24" s="97"/>
      <c r="K24" s="97"/>
      <c r="L24" s="97"/>
      <c r="M24" s="26"/>
      <c r="N24" s="26"/>
      <c r="O24" s="26"/>
      <c r="P24" s="17"/>
      <c r="Q24" s="26"/>
      <c r="R24" s="26"/>
      <c r="S24" s="26"/>
      <c r="T24" s="26"/>
      <c r="U24" s="26"/>
      <c r="V24" s="26"/>
      <c r="W24" s="26"/>
      <c r="X24" s="26"/>
      <c r="Y24" s="26"/>
      <c r="Z24" s="17"/>
      <c r="AA24" s="31"/>
      <c r="AB24" s="40"/>
      <c r="AC24" s="76"/>
      <c r="AD24" s="77"/>
      <c r="AE24" s="77"/>
      <c r="AF24" s="77"/>
      <c r="AG24" s="30"/>
      <c r="AH24" s="13"/>
      <c r="AI24" s="86"/>
    </row>
    <row r="25" spans="1:42" ht="13" x14ac:dyDescent="0.3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26"/>
      <c r="N25" s="26"/>
      <c r="O25" s="21"/>
      <c r="P25" s="17"/>
      <c r="Q25" s="26" t="s">
        <v>34</v>
      </c>
      <c r="R25" s="26"/>
      <c r="S25" s="26"/>
      <c r="T25" s="26"/>
      <c r="U25" s="26"/>
      <c r="V25" s="26"/>
      <c r="W25" s="26"/>
      <c r="X25" s="26"/>
      <c r="Y25" s="26"/>
      <c r="Z25" s="12"/>
      <c r="AA25" s="22"/>
      <c r="AB25" s="40"/>
      <c r="AC25" s="32"/>
      <c r="AD25" s="24"/>
      <c r="AE25" s="24"/>
      <c r="AF25" s="24"/>
      <c r="AG25" s="29"/>
      <c r="AH25" s="33"/>
      <c r="AI25" s="33"/>
    </row>
    <row r="26" spans="1:42" ht="15.5" x14ac:dyDescent="0.35">
      <c r="A26" s="11" t="s">
        <v>36</v>
      </c>
      <c r="B26" s="1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6"/>
      <c r="N26" s="26"/>
      <c r="O26" s="21"/>
      <c r="P26" s="17"/>
      <c r="Q26" s="26"/>
      <c r="R26" s="26"/>
      <c r="S26" s="26"/>
      <c r="T26" s="26"/>
      <c r="U26" s="26"/>
      <c r="V26" s="26"/>
      <c r="W26" s="26"/>
      <c r="X26" s="26"/>
      <c r="Y26" s="26"/>
      <c r="Z26" s="21"/>
      <c r="AA26" s="41"/>
      <c r="AB26" s="42"/>
      <c r="AC26" s="42"/>
      <c r="AD26" s="43"/>
      <c r="AE26" s="43"/>
      <c r="AF26" s="43"/>
      <c r="AG26" s="44"/>
      <c r="AH26" s="45"/>
      <c r="AI26" s="45"/>
    </row>
    <row r="27" spans="1:42" ht="13" x14ac:dyDescent="0.3">
      <c r="A27" s="11" t="s">
        <v>28</v>
      </c>
      <c r="B27" s="11"/>
      <c r="C27" s="21"/>
      <c r="D27" s="21"/>
      <c r="E27" s="26"/>
      <c r="F27" s="26"/>
      <c r="G27" s="26"/>
      <c r="H27" s="26"/>
      <c r="I27" s="73" t="s">
        <v>52</v>
      </c>
      <c r="J27" s="64"/>
      <c r="K27" s="64"/>
      <c r="L27" s="64"/>
      <c r="M27" s="64"/>
      <c r="N27" s="64"/>
      <c r="O27" s="64"/>
      <c r="P27" s="64"/>
      <c r="Q27" s="26"/>
      <c r="R27" s="26"/>
      <c r="S27" s="26"/>
      <c r="T27" s="26"/>
      <c r="U27" s="26"/>
      <c r="V27" s="26"/>
      <c r="W27" s="26"/>
      <c r="X27" s="26"/>
      <c r="Y27" s="26"/>
      <c r="AA27" s="16"/>
      <c r="AB27" s="12"/>
      <c r="AC27" s="12"/>
      <c r="AD27" s="13"/>
      <c r="AE27" s="13"/>
      <c r="AF27" s="13"/>
      <c r="AG27" s="14"/>
      <c r="AH27" s="15"/>
      <c r="AI27" s="15"/>
    </row>
    <row r="28" spans="1:42" ht="18" customHeight="1" thickBot="1" x14ac:dyDescent="0.3">
      <c r="A28" s="26" t="s">
        <v>3</v>
      </c>
      <c r="B28" s="26"/>
      <c r="C28" s="26" t="s">
        <v>30</v>
      </c>
      <c r="D28" s="5" t="s">
        <v>31</v>
      </c>
      <c r="E28" s="26"/>
      <c r="F28" s="26"/>
      <c r="G28" s="26"/>
      <c r="H28" s="26"/>
      <c r="I28" s="26" t="s">
        <v>3</v>
      </c>
      <c r="J28" s="26"/>
      <c r="K28" s="26" t="s">
        <v>30</v>
      </c>
      <c r="L28" s="46" t="s">
        <v>31</v>
      </c>
      <c r="M28" s="20" t="s">
        <v>5</v>
      </c>
      <c r="N28" s="20" t="s">
        <v>6</v>
      </c>
      <c r="O28" s="20" t="s">
        <v>7</v>
      </c>
      <c r="P28" s="17"/>
      <c r="Q28" s="26"/>
      <c r="R28" s="26"/>
      <c r="S28" s="26"/>
      <c r="T28" s="26"/>
      <c r="U28" s="26"/>
      <c r="V28" s="26"/>
      <c r="W28" s="26"/>
      <c r="X28" s="26"/>
      <c r="Y28" s="26"/>
      <c r="Z28" s="17"/>
      <c r="AA28" s="16"/>
      <c r="AB28" s="12"/>
      <c r="AC28" s="12"/>
      <c r="AD28" s="13"/>
      <c r="AE28" s="13"/>
      <c r="AF28" s="13"/>
      <c r="AG28" s="14"/>
      <c r="AH28" s="15"/>
      <c r="AI28" s="15"/>
    </row>
    <row r="29" spans="1:42" ht="13" thickBot="1" x14ac:dyDescent="0.3">
      <c r="A29" s="58"/>
      <c r="B29" s="48"/>
      <c r="C29" s="59"/>
      <c r="D29" s="50"/>
      <c r="E29" s="51">
        <f t="shared" ref="E29:E44" si="15">D29*IF(OR(C29="A",C29="RA"),4,IF(OR(C29="B",C29="RB"),3,IF(OR(C29="C",C29="RC"),2,IF(OR(C29="D",C29="RD"),1,IF(AND(C29&gt;=0,C29&lt;=4,ISNUMBER(C29)),C29,0)))))</f>
        <v>0</v>
      </c>
      <c r="F29" s="52" t="str">
        <f t="shared" ref="F29:F44" si="16">IF(OR(C29="",D29=""),"",IF(OR(C29="A",C29="B",C29="C",C29="D",C29="F",C29="RA",C29="RB",C29="RC",C29="RD",C29="RF",AND(C29&gt;=0,C29&lt;=4,ISNUMBER(C29))),D29,""))</f>
        <v/>
      </c>
      <c r="G29" s="53" t="str">
        <f t="shared" ref="G29:G44" si="17">IF(OR(C29="",D29=""),"",IF(OR(C29="A",C29="B",C29="C",C29="D",C29="P",AND(C29&gt;=0,C29&lt;=4,ISNUMBER(C29))),D29,""))</f>
        <v/>
      </c>
      <c r="H29" s="54"/>
      <c r="I29" s="47"/>
      <c r="J29" s="48"/>
      <c r="K29" s="59"/>
      <c r="L29" s="50"/>
      <c r="M29" s="13">
        <f t="shared" ref="M29:M44" si="18">L29*IF(OR(K29="A",K29="RA"),4,IF(OR(K29="B",K29="RB"),3,IF(OR(K29="C",K29="RC"),2,IF(OR(K29="D",K29="RD"),1,IF(AND(K29&gt;=0,K29=4,ISNUMBER(K29)),K29,0)))))</f>
        <v>0</v>
      </c>
      <c r="N29" s="13" t="str">
        <f t="shared" ref="N29:N44" si="19">IF(OR(K29="",L29=""),"",IF(OR(K29="A",K29="B",K29="C",K29="D",K29="F",K29="RA",K29="RB",K29="RC",K29="RD",K29="RF",AND(K29&gt;=0,K29&lt;=4,ISNUMBER(K29))),L29,""))</f>
        <v/>
      </c>
      <c r="O29" s="13" t="str">
        <f t="shared" ref="O29:O44" si="20">IF(OR(K29="",L29=""),"",IF(OR(K29="A",K29="B",K29="C",K29="D",K29="P",AND(K29&gt;=0,K29&lt;=4,ISNUMBER(K29))),L29,""))</f>
        <v/>
      </c>
      <c r="P29" s="17"/>
      <c r="Q29" s="26"/>
      <c r="R29" s="26"/>
      <c r="S29" s="26"/>
      <c r="T29" s="26"/>
      <c r="U29" s="26"/>
      <c r="V29" s="26"/>
      <c r="W29" s="26"/>
      <c r="X29" s="26"/>
      <c r="Y29" s="26"/>
      <c r="Z29" s="17"/>
      <c r="AA29" s="16"/>
      <c r="AB29" s="12"/>
      <c r="AC29" s="12"/>
      <c r="AD29" s="13"/>
      <c r="AE29" s="13"/>
      <c r="AF29" s="13"/>
      <c r="AG29" s="14"/>
      <c r="AH29" s="15"/>
      <c r="AI29" s="15"/>
    </row>
    <row r="30" spans="1:42" ht="13" thickBot="1" x14ac:dyDescent="0.3">
      <c r="A30" s="47"/>
      <c r="B30" s="48"/>
      <c r="C30" s="49"/>
      <c r="D30" s="50"/>
      <c r="E30" s="51">
        <f t="shared" si="15"/>
        <v>0</v>
      </c>
      <c r="F30" s="52" t="str">
        <f t="shared" si="16"/>
        <v/>
      </c>
      <c r="G30" s="53" t="str">
        <f t="shared" si="17"/>
        <v/>
      </c>
      <c r="H30" s="55"/>
      <c r="I30" s="47"/>
      <c r="J30" s="48"/>
      <c r="K30" s="49"/>
      <c r="L30" s="50"/>
      <c r="M30" s="13">
        <f t="shared" si="18"/>
        <v>0</v>
      </c>
      <c r="N30" s="13" t="str">
        <f t="shared" si="19"/>
        <v/>
      </c>
      <c r="O30" s="13" t="str">
        <f t="shared" si="20"/>
        <v/>
      </c>
      <c r="P30" s="17"/>
      <c r="Q30" s="26"/>
      <c r="R30" s="26"/>
      <c r="S30" s="26"/>
      <c r="T30" s="26"/>
      <c r="U30" s="26"/>
      <c r="V30" s="26"/>
      <c r="W30" s="26"/>
      <c r="X30" s="26"/>
      <c r="Y30" s="26"/>
      <c r="Z30" s="17"/>
      <c r="AA30" s="60" t="s">
        <v>51</v>
      </c>
      <c r="AB30" s="12"/>
      <c r="AC30" s="12"/>
      <c r="AD30" s="13"/>
      <c r="AE30" s="13"/>
      <c r="AF30" s="13"/>
      <c r="AG30" s="14"/>
      <c r="AH30" s="15"/>
      <c r="AI30" s="15"/>
    </row>
    <row r="31" spans="1:42" ht="13" thickBot="1" x14ac:dyDescent="0.3">
      <c r="A31" s="47"/>
      <c r="B31" s="48"/>
      <c r="C31" s="49"/>
      <c r="D31" s="50"/>
      <c r="E31" s="51">
        <f t="shared" si="15"/>
        <v>0</v>
      </c>
      <c r="F31" s="52" t="str">
        <f t="shared" si="16"/>
        <v/>
      </c>
      <c r="G31" s="53" t="str">
        <f t="shared" si="17"/>
        <v/>
      </c>
      <c r="H31" s="55"/>
      <c r="I31" s="47"/>
      <c r="J31" s="48"/>
      <c r="K31" s="49"/>
      <c r="L31" s="50"/>
      <c r="M31" s="13">
        <f t="shared" si="18"/>
        <v>0</v>
      </c>
      <c r="N31" s="13" t="str">
        <f t="shared" si="19"/>
        <v/>
      </c>
      <c r="O31" s="13" t="str">
        <f t="shared" si="20"/>
        <v/>
      </c>
      <c r="P31" s="17"/>
      <c r="Q31" s="26"/>
      <c r="R31" s="26"/>
      <c r="S31" s="26"/>
      <c r="T31" s="26"/>
      <c r="U31" s="26"/>
      <c r="V31" s="26"/>
      <c r="W31" s="26"/>
      <c r="X31" s="26"/>
      <c r="Y31" s="26"/>
      <c r="Z31" s="17"/>
      <c r="AA31" s="17" t="s">
        <v>35</v>
      </c>
      <c r="AB31" s="74">
        <v>2113</v>
      </c>
      <c r="AC31" s="89"/>
      <c r="AD31" s="24">
        <f t="shared" ref="AD31" si="21">IF(AG31&lt;&gt;"",AG31,3)*IF(AC31="A",4,IF(AC31="B",3,IF(AC31="C",2,IF(AC31="D",1,IF(AND(AC31&gt;=0,AC31&lt;=4,ISNUMBER(AC31)),AC31,0)))))</f>
        <v>0</v>
      </c>
      <c r="AE31" s="24" t="str">
        <f t="shared" ref="AE31" si="22">IF(OR(AC31="A",AC31="B",AC31="C",AC31="D",AC31="F",AND(AC31&gt;=0,AC31&lt;=4,ISNUMBER(AC31))),IF(AG31&lt;&gt;"",AG31,3),"")</f>
        <v/>
      </c>
      <c r="AF31" s="24" t="str">
        <f t="shared" ref="AF31" si="23">IF(OR(AC31="A",AC31="B",AC31="C",AC31="D",AC31="P",AND(AC31&gt;=0,AC31&lt;=4,ISNUMBER(AC31))),IF(AG31&lt;&gt;"",AG31,3),"")</f>
        <v/>
      </c>
      <c r="AG31" s="29"/>
      <c r="AH31" s="94"/>
      <c r="AI31" s="94"/>
    </row>
    <row r="32" spans="1:42" ht="13" thickBot="1" x14ac:dyDescent="0.3">
      <c r="A32" s="47"/>
      <c r="B32" s="48"/>
      <c r="C32" s="49"/>
      <c r="D32" s="50"/>
      <c r="E32" s="51">
        <f t="shared" si="15"/>
        <v>0</v>
      </c>
      <c r="F32" s="52" t="str">
        <f t="shared" si="16"/>
        <v/>
      </c>
      <c r="G32" s="53" t="str">
        <f t="shared" si="17"/>
        <v/>
      </c>
      <c r="H32" s="55"/>
      <c r="I32" s="47"/>
      <c r="J32" s="48"/>
      <c r="K32" s="49"/>
      <c r="L32" s="50"/>
      <c r="M32" s="13">
        <f t="shared" si="18"/>
        <v>0</v>
      </c>
      <c r="N32" s="13" t="str">
        <f t="shared" si="19"/>
        <v/>
      </c>
      <c r="O32" s="13" t="str">
        <f t="shared" si="20"/>
        <v/>
      </c>
      <c r="P32" s="17"/>
      <c r="Q32" s="26"/>
      <c r="R32" s="26"/>
      <c r="S32" s="26"/>
      <c r="T32" s="26"/>
      <c r="U32" s="26"/>
      <c r="V32" s="26"/>
      <c r="W32" s="26"/>
      <c r="X32" s="26"/>
      <c r="Y32" s="26"/>
      <c r="Z32" s="17"/>
      <c r="AA32" s="17" t="s">
        <v>35</v>
      </c>
      <c r="AB32" s="74">
        <v>3113</v>
      </c>
      <c r="AC32" s="56"/>
      <c r="AD32" s="93">
        <f t="shared" ref="AD32:AD43" si="24">IF(AG32&lt;&gt;"",AG32,3)*IF(AC32="A",4,IF(AC32="B",3,IF(AC32="C",2,IF(AC32="D",1,IF(AND(AC32&gt;=0,AC32&lt;=4,ISNUMBER(AC32)),AC32,0)))))</f>
        <v>0</v>
      </c>
      <c r="AE32" s="93" t="str">
        <f t="shared" ref="AE32:AE43" si="25">IF(OR(AC32="A",AC32="B",AC32="C",AC32="D",AC32="F",AND(AC32&gt;=0,AC32&lt;=4,ISNUMBER(AC32))),IF(AG32&lt;&gt;"",AG32,3),"")</f>
        <v/>
      </c>
      <c r="AF32" s="93" t="str">
        <f t="shared" ref="AF32:AF44" si="26">IF(OR(AC32="A",AC32="B",AC32="C",AC32="D",AC32="P",AND(AC32&gt;=0,AC32&lt;=4,ISNUMBER(AC32))),IF(AG32&lt;&gt;"",AG32,3),"")</f>
        <v/>
      </c>
      <c r="AG32" s="29"/>
      <c r="AH32" s="94"/>
      <c r="AI32" s="94"/>
    </row>
    <row r="33" spans="1:36" ht="13" thickBot="1" x14ac:dyDescent="0.3">
      <c r="A33" s="47"/>
      <c r="B33" s="48"/>
      <c r="C33" s="49"/>
      <c r="D33" s="50"/>
      <c r="E33" s="51">
        <f t="shared" si="15"/>
        <v>0</v>
      </c>
      <c r="F33" s="52" t="str">
        <f t="shared" si="16"/>
        <v/>
      </c>
      <c r="G33" s="53" t="str">
        <f t="shared" si="17"/>
        <v/>
      </c>
      <c r="H33" s="55"/>
      <c r="I33" s="47"/>
      <c r="J33" s="48"/>
      <c r="K33" s="49"/>
      <c r="L33" s="50"/>
      <c r="M33" s="13">
        <f t="shared" si="18"/>
        <v>0</v>
      </c>
      <c r="N33" s="13" t="str">
        <f t="shared" si="19"/>
        <v/>
      </c>
      <c r="O33" s="13" t="str">
        <f t="shared" si="20"/>
        <v/>
      </c>
      <c r="P33" s="17"/>
      <c r="Q33" s="26"/>
      <c r="R33" s="26"/>
      <c r="S33" s="26"/>
      <c r="T33" s="26"/>
      <c r="U33" s="26"/>
      <c r="V33" s="26"/>
      <c r="W33" s="26"/>
      <c r="X33" s="26"/>
      <c r="Y33" s="26"/>
      <c r="Z33" s="17"/>
      <c r="AA33" s="17" t="s">
        <v>35</v>
      </c>
      <c r="AB33" s="74">
        <v>3123</v>
      </c>
      <c r="AC33" s="57"/>
      <c r="AD33" s="24">
        <f t="shared" si="24"/>
        <v>0</v>
      </c>
      <c r="AE33" s="24" t="str">
        <f t="shared" si="25"/>
        <v/>
      </c>
      <c r="AF33" s="24" t="str">
        <f t="shared" si="26"/>
        <v/>
      </c>
      <c r="AG33" s="29"/>
      <c r="AH33" s="98"/>
      <c r="AI33" s="98"/>
    </row>
    <row r="34" spans="1:36" ht="13" thickBot="1" x14ac:dyDescent="0.3">
      <c r="A34" s="47"/>
      <c r="B34" s="48"/>
      <c r="C34" s="49"/>
      <c r="D34" s="50"/>
      <c r="E34" s="51">
        <f t="shared" si="15"/>
        <v>0</v>
      </c>
      <c r="F34" s="52" t="str">
        <f t="shared" si="16"/>
        <v/>
      </c>
      <c r="G34" s="53" t="str">
        <f t="shared" si="17"/>
        <v/>
      </c>
      <c r="H34" s="55"/>
      <c r="I34" s="47"/>
      <c r="J34" s="48"/>
      <c r="K34" s="49"/>
      <c r="L34" s="50"/>
      <c r="M34" s="13">
        <f t="shared" si="18"/>
        <v>0</v>
      </c>
      <c r="N34" s="13" t="str">
        <f t="shared" si="19"/>
        <v/>
      </c>
      <c r="O34" s="13" t="str">
        <f t="shared" si="20"/>
        <v/>
      </c>
      <c r="P34" s="17"/>
      <c r="Q34" s="26"/>
      <c r="R34" s="26"/>
      <c r="S34" s="26"/>
      <c r="T34" s="26"/>
      <c r="U34" s="26"/>
      <c r="V34" s="26"/>
      <c r="W34" s="26"/>
      <c r="X34" s="26"/>
      <c r="Y34" s="26"/>
      <c r="Z34" s="17"/>
      <c r="AA34" s="17" t="s">
        <v>35</v>
      </c>
      <c r="AB34" s="74">
        <v>3213</v>
      </c>
      <c r="AC34" s="57"/>
      <c r="AD34" s="24">
        <f t="shared" si="24"/>
        <v>0</v>
      </c>
      <c r="AE34" s="24" t="str">
        <f t="shared" si="25"/>
        <v/>
      </c>
      <c r="AF34" s="24" t="str">
        <f t="shared" si="26"/>
        <v/>
      </c>
      <c r="AG34" s="29"/>
      <c r="AH34" s="94"/>
      <c r="AI34" s="94"/>
    </row>
    <row r="35" spans="1:36" ht="13" thickBot="1" x14ac:dyDescent="0.3">
      <c r="A35" s="47"/>
      <c r="B35" s="48"/>
      <c r="C35" s="49"/>
      <c r="D35" s="50"/>
      <c r="E35" s="51">
        <f t="shared" si="15"/>
        <v>0</v>
      </c>
      <c r="F35" s="52" t="str">
        <f t="shared" si="16"/>
        <v/>
      </c>
      <c r="G35" s="53" t="str">
        <f t="shared" si="17"/>
        <v/>
      </c>
      <c r="H35" s="55"/>
      <c r="I35" s="47"/>
      <c r="J35" s="48"/>
      <c r="K35" s="49"/>
      <c r="L35" s="50"/>
      <c r="M35" s="13">
        <f t="shared" si="18"/>
        <v>0</v>
      </c>
      <c r="N35" s="13" t="str">
        <f t="shared" si="19"/>
        <v/>
      </c>
      <c r="O35" s="13" t="str">
        <f t="shared" si="20"/>
        <v/>
      </c>
      <c r="P35" s="17"/>
      <c r="Q35" s="21"/>
      <c r="R35" s="21"/>
      <c r="S35" s="21"/>
      <c r="T35" s="21"/>
      <c r="U35" s="21"/>
      <c r="V35" s="21"/>
      <c r="W35" s="21"/>
      <c r="X35" s="21"/>
      <c r="Y35" s="21"/>
      <c r="Z35" s="17"/>
      <c r="AA35" s="17" t="s">
        <v>35</v>
      </c>
      <c r="AB35" s="74">
        <v>3223</v>
      </c>
      <c r="AC35" s="57"/>
      <c r="AD35" s="24">
        <f t="shared" si="24"/>
        <v>0</v>
      </c>
      <c r="AE35" s="24" t="str">
        <f t="shared" si="25"/>
        <v/>
      </c>
      <c r="AF35" s="24" t="str">
        <f t="shared" si="26"/>
        <v/>
      </c>
      <c r="AG35" s="29"/>
      <c r="AH35" s="120"/>
      <c r="AI35" s="94"/>
    </row>
    <row r="36" spans="1:36" ht="13" thickBot="1" x14ac:dyDescent="0.3">
      <c r="A36" s="47"/>
      <c r="B36" s="48"/>
      <c r="C36" s="49"/>
      <c r="D36" s="50"/>
      <c r="E36" s="51">
        <f t="shared" si="15"/>
        <v>0</v>
      </c>
      <c r="F36" s="52" t="str">
        <f t="shared" si="16"/>
        <v/>
      </c>
      <c r="G36" s="53" t="str">
        <f t="shared" si="17"/>
        <v/>
      </c>
      <c r="H36" s="55"/>
      <c r="I36" s="47"/>
      <c r="J36" s="48"/>
      <c r="K36" s="49"/>
      <c r="L36" s="50"/>
      <c r="M36" s="13">
        <f t="shared" si="18"/>
        <v>0</v>
      </c>
      <c r="N36" s="13" t="str">
        <f t="shared" si="19"/>
        <v/>
      </c>
      <c r="O36" s="13" t="str">
        <f t="shared" si="20"/>
        <v/>
      </c>
      <c r="P36" s="17"/>
      <c r="Q36" s="26"/>
      <c r="R36" s="26"/>
      <c r="S36" s="26"/>
      <c r="T36" s="26"/>
      <c r="U36" s="26"/>
      <c r="V36" s="26"/>
      <c r="W36" s="26"/>
      <c r="X36" s="26"/>
      <c r="Y36" s="26"/>
      <c r="Z36" s="17"/>
      <c r="AA36" s="17" t="s">
        <v>35</v>
      </c>
      <c r="AB36" s="74">
        <v>3233</v>
      </c>
      <c r="AC36" s="57"/>
      <c r="AD36" s="24">
        <f t="shared" si="24"/>
        <v>0</v>
      </c>
      <c r="AE36" s="24" t="str">
        <f t="shared" si="25"/>
        <v/>
      </c>
      <c r="AF36" s="24" t="str">
        <f t="shared" si="26"/>
        <v/>
      </c>
      <c r="AG36" s="29"/>
      <c r="AH36" s="94"/>
      <c r="AI36" s="94"/>
    </row>
    <row r="37" spans="1:36" ht="13" thickBot="1" x14ac:dyDescent="0.3">
      <c r="A37" s="47"/>
      <c r="B37" s="48"/>
      <c r="C37" s="49"/>
      <c r="D37" s="50"/>
      <c r="E37" s="51">
        <f t="shared" si="15"/>
        <v>0</v>
      </c>
      <c r="F37" s="52" t="str">
        <f t="shared" si="16"/>
        <v/>
      </c>
      <c r="G37" s="53" t="str">
        <f t="shared" si="17"/>
        <v/>
      </c>
      <c r="H37" s="55"/>
      <c r="I37" s="47"/>
      <c r="J37" s="48"/>
      <c r="K37" s="49"/>
      <c r="L37" s="50"/>
      <c r="M37" s="13">
        <f t="shared" si="18"/>
        <v>0</v>
      </c>
      <c r="N37" s="13" t="str">
        <f t="shared" si="19"/>
        <v/>
      </c>
      <c r="O37" s="13" t="str">
        <f t="shared" si="20"/>
        <v/>
      </c>
      <c r="P37" s="17"/>
      <c r="Q37" s="36"/>
      <c r="R37" s="36"/>
      <c r="S37" s="36"/>
      <c r="T37" s="36"/>
      <c r="U37" s="36"/>
      <c r="V37" s="36"/>
      <c r="W37" s="36"/>
      <c r="X37" s="36"/>
      <c r="Y37" s="36"/>
      <c r="Z37" s="17"/>
      <c r="AA37" s="17" t="s">
        <v>35</v>
      </c>
      <c r="AB37" s="74">
        <v>3503</v>
      </c>
      <c r="AC37" s="57"/>
      <c r="AD37" s="24">
        <f t="shared" si="24"/>
        <v>0</v>
      </c>
      <c r="AE37" s="24" t="str">
        <f t="shared" si="25"/>
        <v/>
      </c>
      <c r="AF37" s="24" t="str">
        <f t="shared" si="26"/>
        <v/>
      </c>
      <c r="AG37" s="29"/>
      <c r="AH37" s="94"/>
      <c r="AI37" s="94"/>
    </row>
    <row r="38" spans="1:36" ht="13" thickBot="1" x14ac:dyDescent="0.3">
      <c r="A38" s="47"/>
      <c r="B38" s="48"/>
      <c r="C38" s="49"/>
      <c r="D38" s="50"/>
      <c r="E38" s="51">
        <f t="shared" si="15"/>
        <v>0</v>
      </c>
      <c r="F38" s="52" t="str">
        <f t="shared" si="16"/>
        <v/>
      </c>
      <c r="G38" s="53" t="str">
        <f t="shared" si="17"/>
        <v/>
      </c>
      <c r="H38" s="55"/>
      <c r="I38" s="47"/>
      <c r="J38" s="48"/>
      <c r="K38" s="49"/>
      <c r="L38" s="50"/>
      <c r="M38" s="13">
        <f t="shared" si="18"/>
        <v>0</v>
      </c>
      <c r="N38" s="13" t="str">
        <f t="shared" si="19"/>
        <v/>
      </c>
      <c r="O38" s="13" t="str">
        <f t="shared" si="20"/>
        <v/>
      </c>
      <c r="P38" s="17"/>
      <c r="Q38" s="36"/>
      <c r="R38" s="36"/>
      <c r="S38" s="36"/>
      <c r="T38" s="36"/>
      <c r="U38" s="36"/>
      <c r="V38" s="36"/>
      <c r="W38" s="36"/>
      <c r="X38" s="36"/>
      <c r="Y38" s="36"/>
      <c r="Z38" s="17"/>
      <c r="AA38" s="17" t="s">
        <v>35</v>
      </c>
      <c r="AB38" s="74">
        <v>4113</v>
      </c>
      <c r="AC38" s="57"/>
      <c r="AD38" s="24">
        <f t="shared" si="24"/>
        <v>0</v>
      </c>
      <c r="AE38" s="24" t="str">
        <f t="shared" si="25"/>
        <v/>
      </c>
      <c r="AF38" s="24" t="str">
        <f t="shared" si="26"/>
        <v/>
      </c>
      <c r="AG38" s="29"/>
      <c r="AH38" s="94"/>
      <c r="AI38" s="94"/>
    </row>
    <row r="39" spans="1:36" ht="13" thickBot="1" x14ac:dyDescent="0.3">
      <c r="A39" s="47"/>
      <c r="B39" s="48"/>
      <c r="C39" s="49"/>
      <c r="D39" s="50"/>
      <c r="E39" s="51">
        <f t="shared" si="15"/>
        <v>0</v>
      </c>
      <c r="F39" s="52" t="str">
        <f t="shared" si="16"/>
        <v/>
      </c>
      <c r="G39" s="53" t="str">
        <f t="shared" si="17"/>
        <v/>
      </c>
      <c r="H39" s="55"/>
      <c r="I39" s="47"/>
      <c r="J39" s="48"/>
      <c r="K39" s="49"/>
      <c r="L39" s="50"/>
      <c r="M39" s="13">
        <f t="shared" si="18"/>
        <v>0</v>
      </c>
      <c r="N39" s="13" t="str">
        <f t="shared" si="19"/>
        <v/>
      </c>
      <c r="O39" s="13" t="str">
        <f t="shared" si="20"/>
        <v/>
      </c>
      <c r="P39" s="17"/>
      <c r="Q39" s="36"/>
      <c r="R39" s="36"/>
      <c r="S39" s="36"/>
      <c r="T39" s="36"/>
      <c r="U39" s="36"/>
      <c r="V39" s="36"/>
      <c r="W39" s="36"/>
      <c r="X39" s="36"/>
      <c r="Y39" s="36"/>
      <c r="Z39" s="17"/>
      <c r="AA39" s="17" t="s">
        <v>35</v>
      </c>
      <c r="AB39" s="74">
        <v>4203</v>
      </c>
      <c r="AC39" s="57"/>
      <c r="AD39" s="24">
        <f t="shared" si="24"/>
        <v>0</v>
      </c>
      <c r="AE39" s="24" t="str">
        <f t="shared" si="25"/>
        <v/>
      </c>
      <c r="AF39" s="24" t="str">
        <f t="shared" si="26"/>
        <v/>
      </c>
      <c r="AG39" s="29"/>
      <c r="AH39" s="94"/>
      <c r="AI39" s="94"/>
    </row>
    <row r="40" spans="1:36" ht="13" thickBot="1" x14ac:dyDescent="0.3">
      <c r="A40" s="47"/>
      <c r="B40" s="48"/>
      <c r="C40" s="49"/>
      <c r="D40" s="50"/>
      <c r="E40" s="51">
        <f t="shared" si="15"/>
        <v>0</v>
      </c>
      <c r="F40" s="52" t="str">
        <f t="shared" si="16"/>
        <v/>
      </c>
      <c r="G40" s="53" t="str">
        <f t="shared" si="17"/>
        <v/>
      </c>
      <c r="H40" s="55"/>
      <c r="I40" s="47"/>
      <c r="J40" s="48"/>
      <c r="K40" s="49"/>
      <c r="L40" s="50"/>
      <c r="M40" s="13">
        <f t="shared" si="18"/>
        <v>0</v>
      </c>
      <c r="N40" s="13" t="str">
        <f t="shared" si="19"/>
        <v/>
      </c>
      <c r="O40" s="13" t="str">
        <f t="shared" si="20"/>
        <v/>
      </c>
      <c r="P40" s="17"/>
      <c r="Q40" s="36"/>
      <c r="R40" s="36"/>
      <c r="S40" s="36"/>
      <c r="T40" s="36"/>
      <c r="U40" s="36"/>
      <c r="V40" s="36"/>
      <c r="W40" s="36"/>
      <c r="X40" s="36"/>
      <c r="Y40" s="36"/>
      <c r="Z40" s="17"/>
      <c r="AA40" s="17" t="s">
        <v>35</v>
      </c>
      <c r="AB40" s="74">
        <v>4300</v>
      </c>
      <c r="AC40" s="57"/>
      <c r="AD40" s="24">
        <f t="shared" si="24"/>
        <v>0</v>
      </c>
      <c r="AE40" s="24" t="str">
        <f t="shared" si="25"/>
        <v/>
      </c>
      <c r="AF40" s="24" t="str">
        <f t="shared" si="26"/>
        <v/>
      </c>
      <c r="AG40" s="29">
        <v>2</v>
      </c>
      <c r="AH40" s="94"/>
      <c r="AI40" s="94"/>
    </row>
    <row r="41" spans="1:36" ht="13" thickBot="1" x14ac:dyDescent="0.3">
      <c r="A41" s="47"/>
      <c r="B41" s="48"/>
      <c r="C41" s="49"/>
      <c r="D41" s="50"/>
      <c r="E41" s="51">
        <f t="shared" si="15"/>
        <v>0</v>
      </c>
      <c r="F41" s="52" t="str">
        <f t="shared" si="16"/>
        <v/>
      </c>
      <c r="G41" s="53" t="str">
        <f t="shared" si="17"/>
        <v/>
      </c>
      <c r="H41" s="55"/>
      <c r="I41" s="47"/>
      <c r="J41" s="48"/>
      <c r="K41" s="49"/>
      <c r="L41" s="50"/>
      <c r="M41" s="13">
        <f t="shared" si="18"/>
        <v>0</v>
      </c>
      <c r="N41" s="13" t="str">
        <f t="shared" si="19"/>
        <v/>
      </c>
      <c r="O41" s="13" t="str">
        <f t="shared" si="20"/>
        <v/>
      </c>
      <c r="P41" s="17"/>
      <c r="Q41" s="36"/>
      <c r="R41" s="36"/>
      <c r="S41" s="36"/>
      <c r="T41" s="36"/>
      <c r="U41" s="36"/>
      <c r="V41" s="36"/>
      <c r="W41" s="36"/>
      <c r="X41" s="36"/>
      <c r="Y41" s="36"/>
      <c r="Z41" s="17"/>
      <c r="AA41" s="17" t="s">
        <v>35</v>
      </c>
      <c r="AB41" s="74">
        <v>4403</v>
      </c>
      <c r="AC41" s="57"/>
      <c r="AD41" s="24">
        <f t="shared" si="24"/>
        <v>0</v>
      </c>
      <c r="AE41" s="24" t="str">
        <f t="shared" si="25"/>
        <v/>
      </c>
      <c r="AF41" s="24" t="str">
        <f t="shared" si="26"/>
        <v/>
      </c>
      <c r="AG41" s="29"/>
      <c r="AH41" s="98"/>
      <c r="AI41" s="98"/>
      <c r="AJ41" s="36"/>
    </row>
    <row r="42" spans="1:36" ht="13" thickBot="1" x14ac:dyDescent="0.3">
      <c r="A42" s="47"/>
      <c r="B42" s="48"/>
      <c r="C42" s="49"/>
      <c r="D42" s="50"/>
      <c r="E42" s="51">
        <f t="shared" si="15"/>
        <v>0</v>
      </c>
      <c r="F42" s="52" t="str">
        <f t="shared" si="16"/>
        <v/>
      </c>
      <c r="G42" s="53" t="str">
        <f t="shared" si="17"/>
        <v/>
      </c>
      <c r="H42" s="55"/>
      <c r="I42" s="47"/>
      <c r="J42" s="48"/>
      <c r="K42" s="49"/>
      <c r="L42" s="50"/>
      <c r="M42" s="13">
        <f t="shared" si="18"/>
        <v>0</v>
      </c>
      <c r="N42" s="13" t="str">
        <f t="shared" si="19"/>
        <v/>
      </c>
      <c r="O42" s="13" t="str">
        <f t="shared" si="20"/>
        <v/>
      </c>
      <c r="P42" s="17"/>
      <c r="Q42" s="36"/>
      <c r="R42" s="36"/>
      <c r="S42" s="36"/>
      <c r="T42" s="36"/>
      <c r="U42" s="36"/>
      <c r="V42" s="36"/>
      <c r="W42" s="36"/>
      <c r="X42" s="36"/>
      <c r="Y42" s="36"/>
      <c r="Z42" s="17"/>
      <c r="AA42" s="17" t="s">
        <v>35</v>
      </c>
      <c r="AB42" s="74">
        <v>4413</v>
      </c>
      <c r="AC42" s="72"/>
      <c r="AD42" s="24">
        <f t="shared" ref="AD42" si="27">IF(AG42&lt;&gt;"",AG42,3)*IF(AC42="A",4,IF(AC42="B",3,IF(AC42="C",2,IF(AC42="D",1,IF(AND(AC42&gt;=0,AC42&lt;=4,ISNUMBER(AC42)),AC42,0)))))</f>
        <v>0</v>
      </c>
      <c r="AE42" s="24" t="str">
        <f t="shared" ref="AE42" si="28">IF(OR(AC42="A",AC42="B",AC42="C",AC42="D",AC42="F",AND(AC42&gt;=0,AC42&lt;=4,ISNUMBER(AC42))),IF(AG42&lt;&gt;"",AG42,3),"")</f>
        <v/>
      </c>
      <c r="AF42" s="24" t="str">
        <f t="shared" ref="AF42" si="29">IF(OR(AC42="A",AC42="B",AC42="C",AC42="D",AC42="P",AND(AC42&gt;=0,AC42&lt;=4,ISNUMBER(AC42))),IF(AG42&lt;&gt;"",AG42,3),"")</f>
        <v/>
      </c>
      <c r="AG42" s="29"/>
      <c r="AH42" s="94"/>
      <c r="AI42" s="94"/>
      <c r="AJ42" s="36"/>
    </row>
    <row r="43" spans="1:36" ht="13" thickBot="1" x14ac:dyDescent="0.3">
      <c r="A43" s="47"/>
      <c r="B43" s="48"/>
      <c r="C43" s="49"/>
      <c r="D43" s="50"/>
      <c r="E43" s="51">
        <f t="shared" si="15"/>
        <v>0</v>
      </c>
      <c r="F43" s="52" t="str">
        <f t="shared" si="16"/>
        <v/>
      </c>
      <c r="G43" s="53" t="str">
        <f t="shared" si="17"/>
        <v/>
      </c>
      <c r="H43" s="55"/>
      <c r="I43" s="47"/>
      <c r="J43" s="48"/>
      <c r="K43" s="49"/>
      <c r="L43" s="50"/>
      <c r="M43" s="13">
        <f t="shared" si="18"/>
        <v>0</v>
      </c>
      <c r="N43" s="13" t="str">
        <f t="shared" si="19"/>
        <v/>
      </c>
      <c r="O43" s="13" t="str">
        <f t="shared" si="20"/>
        <v/>
      </c>
      <c r="P43" s="17"/>
      <c r="Q43" s="36"/>
      <c r="R43" s="36"/>
      <c r="S43" s="36"/>
      <c r="T43" s="36"/>
      <c r="U43" s="36"/>
      <c r="V43" s="36"/>
      <c r="W43" s="36"/>
      <c r="X43" s="36"/>
      <c r="Y43" s="36"/>
      <c r="Z43" s="17"/>
      <c r="AA43" s="87" t="s">
        <v>45</v>
      </c>
      <c r="AB43" s="88">
        <v>1133</v>
      </c>
      <c r="AC43" s="57"/>
      <c r="AD43" s="24">
        <f t="shared" si="24"/>
        <v>0</v>
      </c>
      <c r="AE43" s="24" t="str">
        <f t="shared" si="25"/>
        <v/>
      </c>
      <c r="AF43" s="24" t="str">
        <f t="shared" si="26"/>
        <v/>
      </c>
      <c r="AG43" s="29"/>
      <c r="AH43" s="120"/>
      <c r="AI43" s="94"/>
      <c r="AJ43" s="36"/>
    </row>
    <row r="44" spans="1:36" x14ac:dyDescent="0.25">
      <c r="A44" s="47"/>
      <c r="B44" s="48"/>
      <c r="C44" s="49"/>
      <c r="D44" s="50"/>
      <c r="E44" s="51">
        <f t="shared" si="15"/>
        <v>0</v>
      </c>
      <c r="F44" s="52" t="str">
        <f t="shared" si="16"/>
        <v/>
      </c>
      <c r="G44" s="53" t="str">
        <f t="shared" si="17"/>
        <v/>
      </c>
      <c r="H44" s="55"/>
      <c r="I44" s="47"/>
      <c r="J44" s="48"/>
      <c r="K44" s="49"/>
      <c r="L44" s="50"/>
      <c r="M44" s="13">
        <f t="shared" si="18"/>
        <v>0</v>
      </c>
      <c r="N44" s="13" t="str">
        <f t="shared" si="19"/>
        <v/>
      </c>
      <c r="O44" s="13" t="str">
        <f t="shared" si="20"/>
        <v/>
      </c>
      <c r="P44" s="13"/>
      <c r="Q44" s="36"/>
      <c r="R44" s="36"/>
      <c r="S44" s="36"/>
      <c r="T44" s="36"/>
      <c r="U44" s="36"/>
      <c r="V44" s="36"/>
      <c r="W44" s="36"/>
      <c r="X44" s="36"/>
      <c r="Y44" s="36"/>
      <c r="Z44" s="13"/>
      <c r="AA44" s="26"/>
      <c r="AB44" s="26"/>
      <c r="AC44" s="46"/>
      <c r="AD44" s="13"/>
      <c r="AE44" s="13"/>
      <c r="AF44" s="13" t="str">
        <f t="shared" si="26"/>
        <v/>
      </c>
      <c r="AG44" s="14"/>
      <c r="AH44" s="121"/>
      <c r="AI44" s="121"/>
      <c r="AJ44" s="36"/>
    </row>
    <row r="45" spans="1:36" s="36" customFormat="1" x14ac:dyDescent="0.25">
      <c r="E45" s="13"/>
      <c r="F45" s="13"/>
      <c r="G45" s="13"/>
      <c r="H45" s="13"/>
      <c r="O45" s="13"/>
      <c r="AC45" s="80"/>
      <c r="AD45" s="62"/>
      <c r="AE45" s="62"/>
      <c r="AF45" s="62"/>
    </row>
    <row r="46" spans="1:36" s="36" customFormat="1" x14ac:dyDescent="0.25">
      <c r="E46" s="13"/>
      <c r="F46" s="13"/>
      <c r="G46" s="13"/>
      <c r="H46" s="13"/>
      <c r="O46" s="13"/>
    </row>
    <row r="47" spans="1:36" s="36" customFormat="1" x14ac:dyDescent="0.25">
      <c r="E47" s="13"/>
      <c r="F47" s="13"/>
      <c r="G47" s="13"/>
      <c r="H47" s="13"/>
      <c r="O47" s="13"/>
    </row>
    <row r="48" spans="1:36" s="36" customFormat="1" x14ac:dyDescent="0.25">
      <c r="E48" s="13"/>
      <c r="F48" s="13"/>
      <c r="G48" s="13"/>
      <c r="H48" s="13"/>
      <c r="O48" s="13"/>
    </row>
    <row r="49" spans="5:25" s="36" customFormat="1" x14ac:dyDescent="0.25">
      <c r="E49" s="13"/>
      <c r="F49" s="13"/>
      <c r="G49" s="13"/>
      <c r="H49" s="13"/>
      <c r="O49" s="13"/>
    </row>
    <row r="50" spans="5:25" s="36" customFormat="1" x14ac:dyDescent="0.25">
      <c r="E50" s="13"/>
      <c r="F50" s="13"/>
      <c r="G50" s="13"/>
      <c r="H50" s="13"/>
      <c r="O50" s="13"/>
      <c r="Q50"/>
      <c r="R50"/>
      <c r="S50"/>
      <c r="T50"/>
      <c r="U50"/>
      <c r="V50"/>
      <c r="W50"/>
      <c r="X50"/>
      <c r="Y50"/>
    </row>
    <row r="51" spans="5:25" s="36" customFormat="1" x14ac:dyDescent="0.25">
      <c r="E51" s="13"/>
      <c r="F51" s="13"/>
      <c r="G51" s="13"/>
      <c r="H51" s="13"/>
      <c r="O51" s="13"/>
      <c r="Q51"/>
      <c r="R51"/>
      <c r="S51"/>
      <c r="T51"/>
      <c r="U51"/>
      <c r="V51"/>
      <c r="W51"/>
      <c r="X51"/>
      <c r="Y51"/>
    </row>
    <row r="52" spans="5:25" s="36" customFormat="1" x14ac:dyDescent="0.25">
      <c r="E52" s="13"/>
      <c r="F52" s="13"/>
      <c r="G52" s="13"/>
      <c r="H52" s="13"/>
      <c r="O52" s="13"/>
      <c r="Q52"/>
      <c r="R52"/>
      <c r="S52"/>
      <c r="T52"/>
      <c r="U52"/>
      <c r="V52"/>
      <c r="W52"/>
      <c r="X52"/>
      <c r="Y52"/>
    </row>
    <row r="53" spans="5:25" s="36" customFormat="1" x14ac:dyDescent="0.25">
      <c r="E53" s="13"/>
      <c r="F53" s="13"/>
      <c r="G53" s="13"/>
      <c r="H53" s="13"/>
      <c r="O53" s="13"/>
      <c r="Q53"/>
      <c r="R53"/>
      <c r="S53"/>
      <c r="T53"/>
      <c r="U53"/>
      <c r="V53"/>
      <c r="W53"/>
      <c r="X53"/>
      <c r="Y53"/>
    </row>
    <row r="54" spans="5:25" s="36" customFormat="1" x14ac:dyDescent="0.25">
      <c r="E54" s="13"/>
      <c r="F54" s="13"/>
      <c r="G54" s="13"/>
      <c r="H54" s="13"/>
      <c r="O54" s="13"/>
      <c r="Q54"/>
      <c r="R54"/>
      <c r="S54"/>
      <c r="T54"/>
      <c r="U54"/>
      <c r="V54"/>
      <c r="W54"/>
      <c r="X54"/>
      <c r="Y54"/>
    </row>
    <row r="55" spans="5:25" s="36" customFormat="1" x14ac:dyDescent="0.25">
      <c r="E55" s="13"/>
      <c r="F55" s="13"/>
      <c r="G55" s="13"/>
      <c r="H55" s="13"/>
      <c r="O55" s="13"/>
      <c r="Q55"/>
      <c r="R55"/>
      <c r="S55"/>
      <c r="T55"/>
      <c r="U55"/>
      <c r="V55"/>
      <c r="W55"/>
      <c r="X55"/>
      <c r="Y55"/>
    </row>
    <row r="56" spans="5:25" s="36" customFormat="1" x14ac:dyDescent="0.25">
      <c r="E56" s="13"/>
      <c r="F56" s="13"/>
      <c r="G56" s="13"/>
      <c r="H56" s="13"/>
      <c r="O56" s="13"/>
      <c r="Q56"/>
      <c r="R56"/>
      <c r="S56"/>
      <c r="T56"/>
      <c r="U56"/>
      <c r="V56"/>
      <c r="W56"/>
      <c r="X56"/>
      <c r="Y56"/>
    </row>
    <row r="57" spans="5:25" s="36" customFormat="1" x14ac:dyDescent="0.25">
      <c r="E57" s="13"/>
      <c r="F57" s="13"/>
      <c r="G57" s="13"/>
      <c r="H57" s="13"/>
      <c r="O57" s="13"/>
      <c r="Q57"/>
      <c r="R57"/>
      <c r="S57"/>
      <c r="T57"/>
      <c r="U57"/>
      <c r="V57"/>
      <c r="W57"/>
      <c r="X57"/>
      <c r="Y57"/>
    </row>
  </sheetData>
  <sheetProtection algorithmName="SHA-512" hashValue="g/ifFwjEAZKuvonqdLuYIf6Kl/ifzZY8gwblHfw7p98Z00QyM5unJAg7ok7XDnJuHJJluSuK7GQzawt07S9O9g==" saltValue="lGJd+dU+Yb6GNZC+uy668A==" spinCount="100000" sheet="1" objects="1" scenarios="1"/>
  <mergeCells count="84">
    <mergeCell ref="AH39:AI39"/>
    <mergeCell ref="AH40:AI40"/>
    <mergeCell ref="AH41:AI41"/>
    <mergeCell ref="AH43:AI43"/>
    <mergeCell ref="AH44:AI44"/>
    <mergeCell ref="AH42:AI42"/>
    <mergeCell ref="AH23:AI23"/>
    <mergeCell ref="AH38:AI38"/>
    <mergeCell ref="Q19:R19"/>
    <mergeCell ref="Q20:R20"/>
    <mergeCell ref="Q21:R21"/>
    <mergeCell ref="Q22:R22"/>
    <mergeCell ref="AH32:AI32"/>
    <mergeCell ref="AH33:AI33"/>
    <mergeCell ref="AH34:AI34"/>
    <mergeCell ref="AH35:AI35"/>
    <mergeCell ref="AH36:AI36"/>
    <mergeCell ref="AH37:AI37"/>
    <mergeCell ref="AH20:AI20"/>
    <mergeCell ref="AH31:AI31"/>
    <mergeCell ref="A25:L25"/>
    <mergeCell ref="I21:L21"/>
    <mergeCell ref="Q18:R18"/>
    <mergeCell ref="C22:D22"/>
    <mergeCell ref="I22:L22"/>
    <mergeCell ref="C23:D23"/>
    <mergeCell ref="I23:L23"/>
    <mergeCell ref="C24:D24"/>
    <mergeCell ref="I24:L24"/>
    <mergeCell ref="C19:D19"/>
    <mergeCell ref="I19:L19"/>
    <mergeCell ref="AR16:AS16"/>
    <mergeCell ref="C15:D15"/>
    <mergeCell ref="I15:L15"/>
    <mergeCell ref="AH22:AI22"/>
    <mergeCell ref="C16:D16"/>
    <mergeCell ref="I16:L16"/>
    <mergeCell ref="AH19:AI19"/>
    <mergeCell ref="C17:D17"/>
    <mergeCell ref="I17:L17"/>
    <mergeCell ref="AH21:AI21"/>
    <mergeCell ref="I18:L18"/>
    <mergeCell ref="C20:D20"/>
    <mergeCell ref="I20:L20"/>
    <mergeCell ref="C21:D21"/>
    <mergeCell ref="Q16:R16"/>
    <mergeCell ref="AH18:AI18"/>
    <mergeCell ref="AH17:AI17"/>
    <mergeCell ref="AH14:AI14"/>
    <mergeCell ref="AH13:AI13"/>
    <mergeCell ref="C18:D18"/>
    <mergeCell ref="Q15:R15"/>
    <mergeCell ref="Q17:R17"/>
    <mergeCell ref="C14:D14"/>
    <mergeCell ref="I14:L14"/>
    <mergeCell ref="C13:D13"/>
    <mergeCell ref="I13:L13"/>
    <mergeCell ref="Q13:W13"/>
    <mergeCell ref="C10:D10"/>
    <mergeCell ref="I10:L10"/>
    <mergeCell ref="X10:Y10"/>
    <mergeCell ref="AH11:AI11"/>
    <mergeCell ref="AH12:AI12"/>
    <mergeCell ref="AH10:AI10"/>
    <mergeCell ref="C11:D11"/>
    <mergeCell ref="I11:L11"/>
    <mergeCell ref="X11:Y11"/>
    <mergeCell ref="X12:Y12"/>
    <mergeCell ref="C12:D12"/>
    <mergeCell ref="I12:L12"/>
    <mergeCell ref="C1:Q1"/>
    <mergeCell ref="S1:Y1"/>
    <mergeCell ref="AG1:AI1"/>
    <mergeCell ref="C7:D7"/>
    <mergeCell ref="I7:L7"/>
    <mergeCell ref="X7:Y7"/>
    <mergeCell ref="AH8:AI8"/>
    <mergeCell ref="C9:D9"/>
    <mergeCell ref="I9:L9"/>
    <mergeCell ref="X9:Y9"/>
    <mergeCell ref="AH9:AI9"/>
    <mergeCell ref="C8:D8"/>
    <mergeCell ref="I8:L8"/>
    <mergeCell ref="X8:Y8"/>
  </mergeCells>
  <conditionalFormatting sqref="B29:B44 J29:J44 AB8:AB9 B19:B24 B7:B17 AB11:AB22 R7:R9 R11:R12">
    <cfRule type="expression" dxfId="56" priority="87" stopIfTrue="1">
      <formula>(C7="")</formula>
    </cfRule>
  </conditionalFormatting>
  <conditionalFormatting sqref="A29:A44 I29:I44 AA8:AA9 A19:A24 A7:A17 AA11:AA22 Q7:Q9 Q11:Q12">
    <cfRule type="expression" dxfId="55" priority="86" stopIfTrue="1">
      <formula>(C7="")</formula>
    </cfRule>
  </conditionalFormatting>
  <conditionalFormatting sqref="B9:B11">
    <cfRule type="expression" dxfId="54" priority="85" stopIfTrue="1">
      <formula>(C9="")</formula>
    </cfRule>
  </conditionalFormatting>
  <conditionalFormatting sqref="A29">
    <cfRule type="expression" dxfId="53" priority="80" stopIfTrue="1">
      <formula>(C29="")</formula>
    </cfRule>
  </conditionalFormatting>
  <conditionalFormatting sqref="B29">
    <cfRule type="expression" dxfId="52" priority="79" stopIfTrue="1">
      <formula>(C29="")</formula>
    </cfRule>
  </conditionalFormatting>
  <conditionalFormatting sqref="I29">
    <cfRule type="expression" dxfId="51" priority="78" stopIfTrue="1">
      <formula>(K29="")</formula>
    </cfRule>
  </conditionalFormatting>
  <conditionalFormatting sqref="J29">
    <cfRule type="expression" dxfId="50" priority="77" stopIfTrue="1">
      <formula>(K29="")</formula>
    </cfRule>
  </conditionalFormatting>
  <conditionalFormatting sqref="Q7">
    <cfRule type="expression" dxfId="49" priority="76" stopIfTrue="1">
      <formula>(S7="")</formula>
    </cfRule>
  </conditionalFormatting>
  <conditionalFormatting sqref="R7">
    <cfRule type="expression" dxfId="48" priority="75" stopIfTrue="1">
      <formula>(S7="")</formula>
    </cfRule>
  </conditionalFormatting>
  <conditionalFormatting sqref="AG32:AG43 AG8:AG9 H19:H24 H7:H17 AG11:AG23 W7:W9 W11:W12">
    <cfRule type="expression" dxfId="47" priority="74" stopIfTrue="1">
      <formula>H7&lt;&gt;""</formula>
    </cfRule>
  </conditionalFormatting>
  <conditionalFormatting sqref="A22">
    <cfRule type="expression" dxfId="46" priority="69" stopIfTrue="1">
      <formula>(C22="")</formula>
    </cfRule>
  </conditionalFormatting>
  <conditionalFormatting sqref="B22">
    <cfRule type="expression" dxfId="45" priority="68" stopIfTrue="1">
      <formula>(C22="")</formula>
    </cfRule>
  </conditionalFormatting>
  <conditionalFormatting sqref="AL16">
    <cfRule type="expression" dxfId="44" priority="59" stopIfTrue="1">
      <formula>(AM16="")</formula>
    </cfRule>
  </conditionalFormatting>
  <conditionalFormatting sqref="Q3">
    <cfRule type="expression" dxfId="43" priority="90" stopIfTrue="1">
      <formula>SUM(U7:U10)&lt;11</formula>
    </cfRule>
    <cfRule type="expression" dxfId="42" priority="91" stopIfTrue="1">
      <formula>SUM(U7:U10)&gt;11</formula>
    </cfRule>
  </conditionalFormatting>
  <conditionalFormatting sqref="Q8:Q9">
    <cfRule type="expression" dxfId="41" priority="52" stopIfTrue="1">
      <formula>(S8="")</formula>
    </cfRule>
  </conditionalFormatting>
  <conditionalFormatting sqref="AA26">
    <cfRule type="expression" dxfId="40" priority="96" stopIfTrue="1">
      <formula>SUM(AF32:AF38,#REF!)&lt;18</formula>
    </cfRule>
    <cfRule type="expression" dxfId="39" priority="97" stopIfTrue="1">
      <formula>SUM(AF32:AF38,#REF!)&gt;18</formula>
    </cfRule>
  </conditionalFormatting>
  <conditionalFormatting sqref="AA28">
    <cfRule type="expression" dxfId="38" priority="102" stopIfTrue="1">
      <formula>SUM(AF34:AF44,#REF!)&lt;18</formula>
    </cfRule>
    <cfRule type="expression" dxfId="37" priority="103" stopIfTrue="1">
      <formula>SUM(AF34:AF44,#REF!)&gt;18</formula>
    </cfRule>
  </conditionalFormatting>
  <conditionalFormatting sqref="B12">
    <cfRule type="expression" dxfId="36" priority="32" stopIfTrue="1">
      <formula>(C12="")</formula>
    </cfRule>
  </conditionalFormatting>
  <conditionalFormatting sqref="AA30">
    <cfRule type="expression" dxfId="35" priority="134" stopIfTrue="1">
      <formula>SUM(AE32:AE44)&lt;35</formula>
    </cfRule>
    <cfRule type="expression" dxfId="34" priority="135" stopIfTrue="1">
      <formula>SUM(AE32:AE44)&gt;35</formula>
    </cfRule>
  </conditionalFormatting>
  <conditionalFormatting sqref="AA29">
    <cfRule type="expression" dxfId="33" priority="138" stopIfTrue="1">
      <formula>SUM(AF34:AF44,#REF!)&lt;18</formula>
    </cfRule>
    <cfRule type="expression" dxfId="32" priority="139" stopIfTrue="1">
      <formula>SUM(AF34:AF44,#REF!)&gt;18</formula>
    </cfRule>
  </conditionalFormatting>
  <conditionalFormatting sqref="AA27">
    <cfRule type="expression" dxfId="31" priority="140" stopIfTrue="1">
      <formula>SUM(AF33:AF44,#REF!)&lt;18</formula>
    </cfRule>
    <cfRule type="expression" dxfId="30" priority="141" stopIfTrue="1">
      <formula>SUM(AF33:AF44,#REF!)&gt;18</formula>
    </cfRule>
  </conditionalFormatting>
  <conditionalFormatting sqref="AG42">
    <cfRule type="expression" dxfId="29" priority="31" stopIfTrue="1">
      <formula>AG42&lt;&gt;""</formula>
    </cfRule>
  </conditionalFormatting>
  <conditionalFormatting sqref="AA32:AA43">
    <cfRule type="expression" dxfId="28" priority="23" stopIfTrue="1">
      <formula>(AC32="")</formula>
    </cfRule>
    <cfRule type="expression" dxfId="27" priority="24" stopIfTrue="1">
      <formula>(NOT(OR(AC32="A",AC32="B",AC32="C",AC32="X",AC32="P",AND(AB32&gt;=0,AB32&lt;=4,ISNUMBER(AB32)))))</formula>
    </cfRule>
  </conditionalFormatting>
  <conditionalFormatting sqref="AB32:AB43">
    <cfRule type="expression" dxfId="26" priority="21" stopIfTrue="1">
      <formula>(AC32="")</formula>
    </cfRule>
    <cfRule type="expression" dxfId="25" priority="22" stopIfTrue="1">
      <formula>(NOT(OR(AC32="A",AC32="B",AC32="C",AC32="X",AC32="P",AND(AC32&gt;=0,AC32&lt;=4,ISNUMBER(AC32)))))</formula>
    </cfRule>
  </conditionalFormatting>
  <conditionalFormatting sqref="AB10">
    <cfRule type="expression" dxfId="24" priority="20" stopIfTrue="1">
      <formula>(AC10="")</formula>
    </cfRule>
  </conditionalFormatting>
  <conditionalFormatting sqref="AA10">
    <cfRule type="expression" dxfId="23" priority="19" stopIfTrue="1">
      <formula>(AC10="")</formula>
    </cfRule>
  </conditionalFormatting>
  <conditionalFormatting sqref="AG10">
    <cfRule type="expression" dxfId="22" priority="18" stopIfTrue="1">
      <formula>AG10&lt;&gt;""</formula>
    </cfRule>
  </conditionalFormatting>
  <conditionalFormatting sqref="Q16">
    <cfRule type="expression" dxfId="21" priority="17">
      <formula>$Q$16&lt;2</formula>
    </cfRule>
  </conditionalFormatting>
  <conditionalFormatting sqref="B18">
    <cfRule type="expression" dxfId="20" priority="16" stopIfTrue="1">
      <formula>(C18="")</formula>
    </cfRule>
  </conditionalFormatting>
  <conditionalFormatting sqref="A18">
    <cfRule type="expression" dxfId="19" priority="15" stopIfTrue="1">
      <formula>(C18="")</formula>
    </cfRule>
  </conditionalFormatting>
  <conditionalFormatting sqref="H18">
    <cfRule type="expression" dxfId="18" priority="14" stopIfTrue="1">
      <formula>H18&lt;&gt;""</formula>
    </cfRule>
  </conditionalFormatting>
  <conditionalFormatting sqref="A3">
    <cfRule type="expression" dxfId="17" priority="186" stopIfTrue="1">
      <formula>SUM(F7:F24)&lt;40</formula>
    </cfRule>
    <cfRule type="expression" dxfId="16" priority="187" stopIfTrue="1">
      <formula>SUM(F7:F24)&gt;40</formula>
    </cfRule>
  </conditionalFormatting>
  <conditionalFormatting sqref="AA7">
    <cfRule type="expression" dxfId="15" priority="196" stopIfTrue="1">
      <formula>SUM(AF8:AF23)&lt;41</formula>
    </cfRule>
    <cfRule type="expression" dxfId="14" priority="197" stopIfTrue="1">
      <formula>SUM(AF8:AF23)&gt;41</formula>
    </cfRule>
  </conditionalFormatting>
  <conditionalFormatting sqref="AI24">
    <cfRule type="expression" dxfId="13" priority="201" stopIfTrue="1">
      <formula>(AC23="")</formula>
    </cfRule>
  </conditionalFormatting>
  <conditionalFormatting sqref="AH24">
    <cfRule type="expression" dxfId="12" priority="203" stopIfTrue="1">
      <formula>(AC23="")</formula>
    </cfRule>
  </conditionalFormatting>
  <conditionalFormatting sqref="AA3">
    <cfRule type="expression" dxfId="11" priority="219" stopIfTrue="1">
      <formula>SUM(AF8:AF44,V11:V12)&lt;76</formula>
    </cfRule>
    <cfRule type="expression" dxfId="10" priority="220" stopIfTrue="1">
      <formula>SUM(AF8:AF44,V11:V12)&lt;76</formula>
    </cfRule>
  </conditionalFormatting>
  <conditionalFormatting sqref="R10">
    <cfRule type="expression" dxfId="9" priority="10" stopIfTrue="1">
      <formula>(S10="")</formula>
    </cfRule>
  </conditionalFormatting>
  <conditionalFormatting sqref="Q10">
    <cfRule type="expression" dxfId="8" priority="9" stopIfTrue="1">
      <formula>(S10="")</formula>
    </cfRule>
  </conditionalFormatting>
  <conditionalFormatting sqref="W10">
    <cfRule type="expression" dxfId="7" priority="8" stopIfTrue="1">
      <formula>W10&lt;&gt;""</formula>
    </cfRule>
  </conditionalFormatting>
  <conditionalFormatting sqref="Q10">
    <cfRule type="expression" dxfId="6" priority="7" stopIfTrue="1">
      <formula>(S10="")</formula>
    </cfRule>
  </conditionalFormatting>
  <conditionalFormatting sqref="AG31">
    <cfRule type="expression" dxfId="5" priority="6" stopIfTrue="1">
      <formula>AG31&lt;&gt;""</formula>
    </cfRule>
  </conditionalFormatting>
  <conditionalFormatting sqref="AA31">
    <cfRule type="expression" dxfId="4" priority="4" stopIfTrue="1">
      <formula>(AC31="")</formula>
    </cfRule>
    <cfRule type="expression" dxfId="3" priority="5" stopIfTrue="1">
      <formula>(NOT(OR(AC31="A",AC31="B",AC31="C",AC31="X",AC31="P",AND(AB31&gt;=0,AB31&lt;=4,ISNUMBER(AB31)))))</formula>
    </cfRule>
  </conditionalFormatting>
  <conditionalFormatting sqref="AB31">
    <cfRule type="expression" dxfId="2" priority="2" stopIfTrue="1">
      <formula>(AC31="")</formula>
    </cfRule>
    <cfRule type="expression" dxfId="1" priority="3" stopIfTrue="1">
      <formula>(NOT(OR(AC31="A",AC31="B",AC31="C",AC31="X",AC31="P",AND(AC31&gt;=0,AC31&lt;=4,ISNUMBER(AC31)))))</formula>
    </cfRule>
  </conditionalFormatting>
  <conditionalFormatting sqref="Q20:R20">
    <cfRule type="expression" dxfId="0" priority="1">
      <formula>IF(SUM(Q19)=0,"N/A",Q19/Q18)&lt;2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AGBU-AGCM DM</vt:lpstr>
      <vt:lpstr>'AGBU-AGCM DM'!Print_Area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2020-03-25T21:42:11Z</cp:lastPrinted>
  <dcterms:created xsi:type="dcterms:W3CDTF">2011-07-12T20:37:04Z</dcterms:created>
  <dcterms:modified xsi:type="dcterms:W3CDTF">2020-07-10T16:31:44Z</dcterms:modified>
</cp:coreProperties>
</file>