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wray\Desktop\melissA\Revised - Web Team\"/>
    </mc:Choice>
  </mc:AlternateContent>
  <xr:revisionPtr revIDLastSave="0" documentId="13_ncr:1_{707693C0-E00A-409C-97E5-4991A7EC067A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AGED-ANAG" sheetId="3" r:id="rId1"/>
  </sheets>
  <definedNames>
    <definedName name="_xlnm.Print_Area" localSheetId="0">'AGED-ANAG'!$A$1:$AI$41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5" i="3" l="1"/>
  <c r="Q24" i="3"/>
  <c r="V20" i="3" l="1"/>
  <c r="U20" i="3"/>
  <c r="T20" i="3"/>
  <c r="V19" i="3"/>
  <c r="U19" i="3"/>
  <c r="T19" i="3"/>
  <c r="V18" i="3"/>
  <c r="U18" i="3"/>
  <c r="T18" i="3"/>
  <c r="V17" i="3"/>
  <c r="U17" i="3"/>
  <c r="T17" i="3"/>
  <c r="V16" i="3"/>
  <c r="U16" i="3"/>
  <c r="T16" i="3"/>
  <c r="V15" i="3"/>
  <c r="U15" i="3"/>
  <c r="T15" i="3"/>
  <c r="V14" i="3"/>
  <c r="U14" i="3"/>
  <c r="T14" i="3"/>
  <c r="V13" i="3"/>
  <c r="U13" i="3"/>
  <c r="T13" i="3"/>
  <c r="V12" i="3"/>
  <c r="U12" i="3"/>
  <c r="T12" i="3"/>
  <c r="V11" i="3"/>
  <c r="U11" i="3"/>
  <c r="T11" i="3"/>
  <c r="V10" i="3"/>
  <c r="U10" i="3"/>
  <c r="T10" i="3"/>
  <c r="V9" i="3"/>
  <c r="U9" i="3"/>
  <c r="T9" i="3"/>
  <c r="V8" i="3"/>
  <c r="U8" i="3"/>
  <c r="T8" i="3"/>
  <c r="V7" i="3"/>
  <c r="U7" i="3"/>
  <c r="T7" i="3"/>
  <c r="G18" i="3" l="1"/>
  <c r="F18" i="3"/>
  <c r="E18" i="3"/>
  <c r="AF15" i="3" l="1"/>
  <c r="AE15" i="3"/>
  <c r="AD15" i="3"/>
  <c r="AF14" i="3"/>
  <c r="AE14" i="3"/>
  <c r="AD14" i="3"/>
  <c r="AF12" i="3"/>
  <c r="AE12" i="3"/>
  <c r="AD12" i="3"/>
  <c r="AF13" i="3"/>
  <c r="AE13" i="3"/>
  <c r="AD13" i="3"/>
  <c r="O41" i="3" l="1"/>
  <c r="N41" i="3"/>
  <c r="M41" i="3"/>
  <c r="G21" i="3"/>
  <c r="F21" i="3"/>
  <c r="E21" i="3"/>
  <c r="G20" i="3"/>
  <c r="F20" i="3"/>
  <c r="E20" i="3"/>
  <c r="AF9" i="3" l="1"/>
  <c r="AE9" i="3"/>
  <c r="AD9" i="3"/>
  <c r="AF17" i="3" l="1"/>
  <c r="AE17" i="3"/>
  <c r="AD17" i="3"/>
  <c r="AF16" i="3"/>
  <c r="AE16" i="3"/>
  <c r="AD16" i="3"/>
  <c r="AF11" i="3"/>
  <c r="AE11" i="3"/>
  <c r="AD11" i="3"/>
  <c r="AF10" i="3"/>
  <c r="AE10" i="3"/>
  <c r="AD10" i="3"/>
  <c r="G8" i="3" l="1"/>
  <c r="F8" i="3"/>
  <c r="E8" i="3"/>
  <c r="AF24" i="3" l="1"/>
  <c r="AE24" i="3"/>
  <c r="AD24" i="3"/>
  <c r="AF23" i="3"/>
  <c r="AE23" i="3"/>
  <c r="AD23" i="3"/>
  <c r="G12" i="3" l="1"/>
  <c r="F12" i="3"/>
  <c r="E12" i="3"/>
  <c r="AF33" i="3" l="1"/>
  <c r="AE33" i="3"/>
  <c r="AD33" i="3"/>
  <c r="G41" i="3" l="1"/>
  <c r="F41" i="3"/>
  <c r="E41" i="3"/>
  <c r="O40" i="3"/>
  <c r="N40" i="3"/>
  <c r="M40" i="3"/>
  <c r="G40" i="3"/>
  <c r="F40" i="3"/>
  <c r="E40" i="3"/>
  <c r="O39" i="3"/>
  <c r="N39" i="3"/>
  <c r="M39" i="3"/>
  <c r="G39" i="3"/>
  <c r="F39" i="3"/>
  <c r="E39" i="3"/>
  <c r="O38" i="3"/>
  <c r="N38" i="3"/>
  <c r="M38" i="3"/>
  <c r="G38" i="3"/>
  <c r="F38" i="3"/>
  <c r="E38" i="3"/>
  <c r="O37" i="3"/>
  <c r="N37" i="3"/>
  <c r="M37" i="3"/>
  <c r="G37" i="3"/>
  <c r="F37" i="3"/>
  <c r="E37" i="3"/>
  <c r="O36" i="3"/>
  <c r="N36" i="3"/>
  <c r="M36" i="3"/>
  <c r="G36" i="3"/>
  <c r="F36" i="3"/>
  <c r="E36" i="3"/>
  <c r="O35" i="3"/>
  <c r="N35" i="3"/>
  <c r="M35" i="3"/>
  <c r="G35" i="3"/>
  <c r="F35" i="3"/>
  <c r="E35" i="3"/>
  <c r="O34" i="3"/>
  <c r="N34" i="3"/>
  <c r="M34" i="3"/>
  <c r="G34" i="3"/>
  <c r="F34" i="3"/>
  <c r="E34" i="3"/>
  <c r="O33" i="3"/>
  <c r="N33" i="3"/>
  <c r="M33" i="3"/>
  <c r="G33" i="3"/>
  <c r="F33" i="3"/>
  <c r="E33" i="3"/>
  <c r="O32" i="3"/>
  <c r="N32" i="3"/>
  <c r="M32" i="3"/>
  <c r="G32" i="3"/>
  <c r="F32" i="3"/>
  <c r="E32" i="3"/>
  <c r="AF34" i="3"/>
  <c r="AE34" i="3"/>
  <c r="AD34" i="3"/>
  <c r="O31" i="3"/>
  <c r="N31" i="3"/>
  <c r="M31" i="3"/>
  <c r="G31" i="3"/>
  <c r="F31" i="3"/>
  <c r="E31" i="3"/>
  <c r="O30" i="3"/>
  <c r="N30" i="3"/>
  <c r="M30" i="3"/>
  <c r="G30" i="3"/>
  <c r="F30" i="3"/>
  <c r="E30" i="3"/>
  <c r="O29" i="3"/>
  <c r="N29" i="3"/>
  <c r="M29" i="3"/>
  <c r="G29" i="3"/>
  <c r="F29" i="3"/>
  <c r="E29" i="3"/>
  <c r="AF32" i="3"/>
  <c r="AE32" i="3"/>
  <c r="AD32" i="3"/>
  <c r="O28" i="3"/>
  <c r="N28" i="3"/>
  <c r="M28" i="3"/>
  <c r="G28" i="3"/>
  <c r="F28" i="3"/>
  <c r="E28" i="3"/>
  <c r="AF31" i="3"/>
  <c r="AE31" i="3"/>
  <c r="AD31" i="3"/>
  <c r="O27" i="3"/>
  <c r="N27" i="3"/>
  <c r="M27" i="3"/>
  <c r="G27" i="3"/>
  <c r="F27" i="3"/>
  <c r="E27" i="3"/>
  <c r="AF30" i="3"/>
  <c r="AE30" i="3"/>
  <c r="AD30" i="3"/>
  <c r="O26" i="3"/>
  <c r="N26" i="3"/>
  <c r="M26" i="3"/>
  <c r="G26" i="3"/>
  <c r="F26" i="3"/>
  <c r="E26" i="3"/>
  <c r="AF29" i="3"/>
  <c r="AE29" i="3"/>
  <c r="AD29" i="3"/>
  <c r="AF28" i="3"/>
  <c r="AE28" i="3"/>
  <c r="AD28" i="3"/>
  <c r="AF27" i="3"/>
  <c r="AE27" i="3"/>
  <c r="AD27" i="3"/>
  <c r="Q28" i="3" s="1"/>
  <c r="G19" i="3"/>
  <c r="F19" i="3"/>
  <c r="E19" i="3"/>
  <c r="G17" i="3"/>
  <c r="F17" i="3"/>
  <c r="E17" i="3"/>
  <c r="G16" i="3"/>
  <c r="F16" i="3"/>
  <c r="E16" i="3"/>
  <c r="G15" i="3"/>
  <c r="F15" i="3"/>
  <c r="E15" i="3"/>
  <c r="G14" i="3"/>
  <c r="F14" i="3"/>
  <c r="E14" i="3"/>
  <c r="G13" i="3"/>
  <c r="F13" i="3"/>
  <c r="E13" i="3"/>
  <c r="G11" i="3"/>
  <c r="F11" i="3"/>
  <c r="E11" i="3"/>
  <c r="G10" i="3"/>
  <c r="F10" i="3"/>
  <c r="E10" i="3"/>
  <c r="G9" i="3"/>
  <c r="F9" i="3"/>
  <c r="E9" i="3"/>
  <c r="G7" i="3"/>
  <c r="F7" i="3"/>
  <c r="E7" i="3"/>
  <c r="Q27" i="3" l="1"/>
  <c r="Q26" i="3"/>
  <c r="Q2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Patty hood</author>
    <author>Mangold, Rose</author>
    <author>Windows User</author>
    <author>Tiers</author>
    <author>Hood, Patty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>or 1313</t>
        </r>
      </text>
    </comment>
    <comment ref="C8" authorId="1" shapeId="0" xr:uid="{00000000-0006-0000-0000-000002000000}">
      <text>
        <r>
          <rPr>
            <sz val="9"/>
            <color indexed="81"/>
            <rFont val="Tahoma"/>
            <family val="2"/>
          </rPr>
          <t xml:space="preserve"> 1413 or 1413 or</t>
        </r>
      </text>
    </comment>
    <comment ref="C9" authorId="2" shapeId="0" xr:uid="{00000000-0006-0000-0000-000003000000}">
      <text>
        <r>
          <rPr>
            <sz val="9"/>
            <color indexed="81"/>
            <rFont val="Tahoma"/>
            <family val="2"/>
          </rPr>
          <t>or 1483 or 1493</t>
        </r>
      </text>
    </comment>
    <comment ref="AC9" authorId="2" shapeId="0" xr:uid="{00000000-0006-0000-0000-000004000000}">
      <text>
        <r>
          <rPr>
            <sz val="9"/>
            <color indexed="81"/>
            <rFont val="Tahoma"/>
            <family val="2"/>
          </rPr>
          <t>or 3310 (2 hours)</t>
        </r>
      </text>
    </comment>
    <comment ref="C11" authorId="2" shapeId="0" xr:uid="{00000000-0006-0000-0000-000005000000}">
      <text>
        <r>
          <rPr>
            <sz val="9"/>
            <color indexed="81"/>
            <rFont val="Tahoma"/>
            <family val="2"/>
          </rPr>
          <t>MATH or STAT designated A</t>
        </r>
      </text>
    </comment>
    <comment ref="S11" authorId="1" shapeId="0" xr:uid="{00000000-0006-0000-0000-000006000000}">
      <text>
        <r>
          <rPr>
            <sz val="9"/>
            <color indexed="81"/>
            <rFont val="Tahoma"/>
            <family val="2"/>
          </rPr>
          <t>or 2253</t>
        </r>
      </text>
    </comment>
    <comment ref="C12" authorId="2" shapeId="0" xr:uid="{00000000-0006-0000-0000-000007000000}">
      <text>
        <r>
          <rPr>
            <sz val="9"/>
            <color indexed="81"/>
            <rFont val="Tahoma"/>
            <family val="2"/>
          </rPr>
          <t>MATH or STAT designated A</t>
        </r>
      </text>
    </comment>
    <comment ref="S12" authorId="3" shapeId="0" xr:uid="{00000000-0006-0000-0000-000008000000}">
      <text>
        <r>
          <rPr>
            <sz val="10"/>
            <rFont val="Arial"/>
            <family val="2"/>
          </rPr>
          <t>or 3084 or 3113</t>
        </r>
      </text>
    </comment>
    <comment ref="C18" authorId="4" shapeId="0" xr:uid="{00000000-0006-0000-0000-000009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S18" authorId="4" shapeId="0" xr:uid="{00000000-0006-0000-0000-00000A000000}">
      <text>
        <r>
          <rPr>
            <sz val="9"/>
            <color indexed="81"/>
            <rFont val="Tahoma"/>
            <family val="2"/>
          </rPr>
          <t>or 1215</t>
        </r>
      </text>
    </comment>
    <comment ref="C19" authorId="4" shapeId="0" xr:uid="{00000000-0006-0000-0000-00000B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S19" authorId="4" shapeId="0" xr:uid="{00000000-0006-0000-0000-00000C000000}">
      <text>
        <r>
          <rPr>
            <sz val="9"/>
            <color indexed="81"/>
            <rFont val="Tahoma"/>
            <family val="2"/>
          </rPr>
          <t>or ENGL 3323</t>
        </r>
      </text>
    </comment>
    <comment ref="S20" authorId="4" shapeId="0" xr:uid="{00000000-0006-0000-0000-00000D000000}">
      <text>
        <r>
          <rPr>
            <sz val="9"/>
            <color indexed="81"/>
            <rFont val="Tahoma"/>
            <family val="2"/>
          </rPr>
          <t>or AGCM 3203</t>
        </r>
      </text>
    </comment>
    <comment ref="AC32" authorId="2" shapeId="0" xr:uid="{00000000-0006-0000-0000-00000E000000}">
      <text>
        <r>
          <rPr>
            <sz val="9"/>
            <color indexed="81"/>
            <rFont val="Tahoma"/>
            <family val="2"/>
          </rPr>
          <t>9 hours</t>
        </r>
      </text>
    </comment>
  </commentList>
</comments>
</file>

<file path=xl/sharedStrings.xml><?xml version="1.0" encoding="utf-8"?>
<sst xmlns="http://schemas.openxmlformats.org/spreadsheetml/2006/main" count="103" uniqueCount="60">
  <si>
    <t>ID:</t>
  </si>
  <si>
    <t>NAME:</t>
  </si>
  <si>
    <t>ADV:</t>
  </si>
  <si>
    <t>Course</t>
  </si>
  <si>
    <t>Grade</t>
  </si>
  <si>
    <t>GPts</t>
  </si>
  <si>
    <t>GPACr</t>
  </si>
  <si>
    <t>GrCr</t>
  </si>
  <si>
    <t>Deviation</t>
  </si>
  <si>
    <t xml:space="preserve">ENGL </t>
  </si>
  <si>
    <t>AG</t>
  </si>
  <si>
    <t>HIST</t>
  </si>
  <si>
    <t>HORT</t>
  </si>
  <si>
    <t>POLS</t>
  </si>
  <si>
    <t>AGEC</t>
  </si>
  <si>
    <t>MATH</t>
  </si>
  <si>
    <t>SOIL</t>
  </si>
  <si>
    <t>ANSI</t>
  </si>
  <si>
    <t>(H)</t>
  </si>
  <si>
    <t>BIOL</t>
  </si>
  <si>
    <t>CHEM</t>
  </si>
  <si>
    <t>(D)</t>
  </si>
  <si>
    <t>(I)</t>
  </si>
  <si>
    <t>Graduate Semester</t>
  </si>
  <si>
    <t>Credits and GPAs as of this date:</t>
  </si>
  <si>
    <t>Hours for graduation</t>
  </si>
  <si>
    <t>Grad/Ret GPA</t>
  </si>
  <si>
    <t>Upper div points (100)</t>
  </si>
  <si>
    <t>Non-Ag</t>
  </si>
  <si>
    <t>Upper div GPA</t>
  </si>
  <si>
    <t>Grd</t>
  </si>
  <si>
    <t>Cr</t>
  </si>
  <si>
    <t>60 Senior College Hours</t>
  </si>
  <si>
    <t>HOURS NEEDED</t>
  </si>
  <si>
    <t>NOTES:</t>
  </si>
  <si>
    <t>AGED</t>
  </si>
  <si>
    <t>EPSY</t>
  </si>
  <si>
    <t>SPED</t>
  </si>
  <si>
    <t>NREM</t>
  </si>
  <si>
    <t>Elective Hours:</t>
  </si>
  <si>
    <t>AGED-ANAG</t>
  </si>
  <si>
    <t>ADVISOR</t>
  </si>
  <si>
    <t>(N)</t>
  </si>
  <si>
    <t>GENED</t>
  </si>
  <si>
    <t>AGCM</t>
  </si>
  <si>
    <t>PLNT</t>
  </si>
  <si>
    <t>SPCH</t>
  </si>
  <si>
    <t>AST</t>
  </si>
  <si>
    <t>EARNED U/D HOURS (40)</t>
  </si>
  <si>
    <t>GPA U/D HOURS</t>
  </si>
  <si>
    <t>2020-21</t>
  </si>
  <si>
    <t>LNAME, FNAME</t>
  </si>
  <si>
    <t>General Education Requirements:  40 Hours</t>
  </si>
  <si>
    <t>College/Dept. Requirements:  32 Hours</t>
  </si>
  <si>
    <t>Major Requirements:  60 Hours</t>
  </si>
  <si>
    <t>Core Courses:  27 Hours</t>
  </si>
  <si>
    <t>Additional Core:  6 Hours from 2 Species</t>
  </si>
  <si>
    <t>Professional Core:  27 Hours</t>
  </si>
  <si>
    <t>Ag</t>
  </si>
  <si>
    <t>AGED 4203 &amp; 4200 are taken during teaching semester.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</si>
</sst>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20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4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sz val="10"/>
      <color rgb="FFFF0000"/>
      <name val="Arial"/>
      <family val="2"/>
    </font>
    <font>
      <sz val="9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7">
    <xf numFmtId="0" fontId="0" fillId="0" borderId="0" xfId="0"/>
    <xf numFmtId="0" fontId="2" fillId="0" borderId="0" xfId="2" applyFont="1" applyBorder="1" applyAlignment="1" applyProtection="1">
      <alignment horizontal="right"/>
      <protection hidden="1"/>
    </xf>
    <xf numFmtId="0" fontId="2" fillId="0" borderId="0" xfId="2" applyFont="1" applyBorder="1" applyAlignment="1" applyProtection="1">
      <protection hidden="1"/>
    </xf>
    <xf numFmtId="0" fontId="2" fillId="0" borderId="0" xfId="2" applyFont="1"/>
    <xf numFmtId="0" fontId="5" fillId="0" borderId="0" xfId="2" applyBorder="1" applyAlignment="1" applyProtection="1">
      <alignment horizontal="right"/>
      <protection hidden="1"/>
    </xf>
    <xf numFmtId="0" fontId="9" fillId="0" borderId="0" xfId="2" applyFont="1" applyBorder="1" applyAlignment="1" applyProtection="1">
      <protection locked="0"/>
    </xf>
    <xf numFmtId="0" fontId="5" fillId="0" borderId="0" xfId="2" applyAlignment="1" applyProtection="1">
      <protection locked="0"/>
    </xf>
    <xf numFmtId="0" fontId="6" fillId="0" borderId="0" xfId="2" applyFont="1" applyBorder="1" applyAlignment="1" applyProtection="1">
      <protection hidden="1"/>
    </xf>
    <xf numFmtId="0" fontId="6" fillId="0" borderId="0" xfId="2" applyFont="1" applyBorder="1" applyAlignment="1" applyProtection="1">
      <protection locked="0"/>
    </xf>
    <xf numFmtId="0" fontId="8" fillId="0" borderId="0" xfId="2" applyFont="1" applyBorder="1" applyAlignment="1" applyProtection="1">
      <protection locked="0"/>
    </xf>
    <xf numFmtId="0" fontId="5" fillId="0" borderId="0" xfId="2"/>
    <xf numFmtId="0" fontId="1" fillId="0" borderId="0" xfId="2" applyFont="1" applyAlignment="1" applyProtection="1">
      <protection hidden="1"/>
    </xf>
    <xf numFmtId="0" fontId="5" fillId="0" borderId="0" xfId="2" applyAlignment="1"/>
    <xf numFmtId="0" fontId="5" fillId="0" borderId="0" xfId="2" applyBorder="1" applyProtection="1">
      <protection hidden="1"/>
    </xf>
    <xf numFmtId="0" fontId="5" fillId="0" borderId="0" xfId="2" applyFill="1" applyBorder="1" applyAlignment="1" applyProtection="1">
      <protection hidden="1"/>
    </xf>
    <xf numFmtId="0" fontId="5" fillId="0" borderId="0" xfId="2" applyBorder="1" applyAlignment="1" applyProtection="1">
      <alignment horizontal="left"/>
      <protection hidden="1"/>
    </xf>
    <xf numFmtId="0" fontId="2" fillId="0" borderId="0" xfId="2" applyFont="1" applyAlignment="1" applyProtection="1">
      <protection hidden="1"/>
    </xf>
    <xf numFmtId="0" fontId="5" fillId="0" borderId="0" xfId="2" applyProtection="1">
      <protection hidden="1"/>
    </xf>
    <xf numFmtId="0" fontId="10" fillId="0" borderId="0" xfId="2" applyFont="1" applyBorder="1" applyProtection="1">
      <protection hidden="1"/>
    </xf>
    <xf numFmtId="0" fontId="10" fillId="0" borderId="0" xfId="2" applyFont="1" applyProtection="1">
      <protection hidden="1"/>
    </xf>
    <xf numFmtId="0" fontId="11" fillId="0" borderId="0" xfId="2" applyFont="1" applyProtection="1">
      <protection hidden="1"/>
    </xf>
    <xf numFmtId="0" fontId="5" fillId="0" borderId="0" xfId="2" applyAlignment="1" applyProtection="1">
      <protection hidden="1"/>
    </xf>
    <xf numFmtId="0" fontId="2" fillId="0" borderId="0" xfId="2" applyFont="1" applyProtection="1">
      <protection hidden="1"/>
    </xf>
    <xf numFmtId="0" fontId="2" fillId="0" borderId="1" xfId="2" applyFont="1" applyBorder="1" applyProtection="1">
      <protection hidden="1"/>
    </xf>
    <xf numFmtId="0" fontId="5" fillId="0" borderId="0" xfId="2" applyBorder="1" applyProtection="1">
      <protection locked="0"/>
    </xf>
    <xf numFmtId="0" fontId="5" fillId="0" borderId="0" xfId="2" applyFill="1" applyBorder="1" applyAlignment="1" applyProtection="1">
      <protection locked="0"/>
    </xf>
    <xf numFmtId="0" fontId="5" fillId="0" borderId="0" xfId="2" applyBorder="1" applyAlignment="1" applyProtection="1">
      <protection hidden="1"/>
    </xf>
    <xf numFmtId="0" fontId="2" fillId="0" borderId="3" xfId="2" applyFont="1" applyBorder="1" applyProtection="1">
      <protection hidden="1"/>
    </xf>
    <xf numFmtId="0" fontId="2" fillId="0" borderId="0" xfId="2" applyFont="1" applyFill="1" applyBorder="1" applyAlignment="1" applyProtection="1">
      <protection locked="0"/>
    </xf>
    <xf numFmtId="0" fontId="1" fillId="0" borderId="0" xfId="2" applyFont="1" applyAlignment="1" applyProtection="1">
      <alignment horizontal="right"/>
      <protection hidden="1"/>
    </xf>
    <xf numFmtId="0" fontId="12" fillId="0" borderId="0" xfId="2" applyFont="1" applyBorder="1" applyAlignment="1" applyProtection="1">
      <protection hidden="1"/>
    </xf>
    <xf numFmtId="0" fontId="5" fillId="0" borderId="0" xfId="2" applyAlignment="1" applyProtection="1">
      <protection locked="0" hidden="1"/>
    </xf>
    <xf numFmtId="0" fontId="4" fillId="0" borderId="0" xfId="2" applyFont="1" applyBorder="1" applyAlignment="1" applyProtection="1">
      <alignment horizontal="left"/>
      <protection hidden="1"/>
    </xf>
    <xf numFmtId="0" fontId="5" fillId="0" borderId="0" xfId="2" applyBorder="1"/>
    <xf numFmtId="0" fontId="5" fillId="0" borderId="0" xfId="2" applyBorder="1" applyAlignment="1" applyProtection="1">
      <alignment horizontal="center"/>
      <protection hidden="1"/>
    </xf>
    <xf numFmtId="0" fontId="2" fillId="0" borderId="13" xfId="2" applyFont="1" applyBorder="1" applyAlignment="1" applyProtection="1">
      <alignment horizontal="right"/>
      <protection locked="0"/>
    </xf>
    <xf numFmtId="0" fontId="5" fillId="0" borderId="14" xfId="2" applyBorder="1" applyProtection="1">
      <protection hidden="1"/>
    </xf>
    <xf numFmtId="0" fontId="5" fillId="0" borderId="15" xfId="2" applyBorder="1" applyProtection="1">
      <protection hidden="1"/>
    </xf>
    <xf numFmtId="0" fontId="5" fillId="0" borderId="16" xfId="2" applyBorder="1" applyProtection="1">
      <protection hidden="1"/>
    </xf>
    <xf numFmtId="0" fontId="5" fillId="2" borderId="17" xfId="2" applyFill="1" applyBorder="1" applyProtection="1">
      <protection hidden="1"/>
    </xf>
    <xf numFmtId="0" fontId="5" fillId="2" borderId="18" xfId="2" applyFill="1" applyBorder="1" applyProtection="1">
      <protection hidden="1"/>
    </xf>
    <xf numFmtId="0" fontId="2" fillId="0" borderId="0" xfId="2" applyFont="1" applyBorder="1" applyAlignment="1" applyProtection="1">
      <alignment horizontal="left"/>
      <protection hidden="1"/>
    </xf>
    <xf numFmtId="0" fontId="5" fillId="0" borderId="0" xfId="2" applyBorder="1" applyAlignment="1" applyProtection="1">
      <protection hidden="1"/>
    </xf>
    <xf numFmtId="0" fontId="1" fillId="0" borderId="0" xfId="2" applyFont="1" applyBorder="1" applyAlignment="1" applyProtection="1">
      <alignment horizontal="center"/>
      <protection hidden="1"/>
    </xf>
    <xf numFmtId="0" fontId="2" fillId="0" borderId="0" xfId="2" applyFont="1" applyBorder="1" applyAlignment="1" applyProtection="1">
      <alignment horizontal="left"/>
      <protection locked="0"/>
    </xf>
    <xf numFmtId="0" fontId="0" fillId="0" borderId="0" xfId="2" applyFont="1" applyAlignment="1" applyProtection="1">
      <protection hidden="1"/>
    </xf>
    <xf numFmtId="0" fontId="0" fillId="0" borderId="0" xfId="2" applyFont="1" applyBorder="1" applyAlignment="1" applyProtection="1">
      <alignment horizontal="center"/>
      <protection locked="0"/>
    </xf>
    <xf numFmtId="0" fontId="2" fillId="0" borderId="0" xfId="2" applyFont="1" applyAlignment="1"/>
    <xf numFmtId="0" fontId="2" fillId="0" borderId="0" xfId="2" applyFont="1" applyBorder="1" applyProtection="1">
      <protection hidden="1"/>
    </xf>
    <xf numFmtId="0" fontId="2" fillId="0" borderId="0" xfId="2" applyFont="1" applyFill="1" applyBorder="1" applyAlignment="1" applyProtection="1">
      <protection hidden="1"/>
    </xf>
    <xf numFmtId="0" fontId="0" fillId="0" borderId="0" xfId="2" applyFont="1" applyProtection="1">
      <protection hidden="1"/>
    </xf>
    <xf numFmtId="0" fontId="0" fillId="0" borderId="5" xfId="2" applyFont="1" applyBorder="1" applyAlignment="1" applyProtection="1">
      <alignment horizontal="center"/>
      <protection locked="0"/>
    </xf>
    <xf numFmtId="0" fontId="2" fillId="0" borderId="3" xfId="2" applyFont="1" applyBorder="1" applyProtection="1">
      <protection locked="0" hidden="1"/>
    </xf>
    <xf numFmtId="0" fontId="2" fillId="0" borderId="0" xfId="2" applyFont="1" applyFill="1" applyBorder="1" applyAlignment="1" applyProtection="1"/>
    <xf numFmtId="0" fontId="5" fillId="0" borderId="0" xfId="2" applyBorder="1" applyAlignment="1"/>
    <xf numFmtId="0" fontId="0" fillId="0" borderId="4" xfId="2" applyFont="1" applyBorder="1" applyAlignment="1" applyProtection="1">
      <alignment horizontal="center"/>
      <protection locked="0"/>
    </xf>
    <xf numFmtId="0" fontId="0" fillId="0" borderId="0" xfId="2" applyFont="1" applyProtection="1">
      <protection locked="0" hidden="1"/>
    </xf>
    <xf numFmtId="0" fontId="0" fillId="0" borderId="11" xfId="2" applyFont="1" applyBorder="1" applyProtection="1">
      <protection locked="0"/>
    </xf>
    <xf numFmtId="0" fontId="0" fillId="0" borderId="12" xfId="2" applyFont="1" applyBorder="1" applyProtection="1">
      <protection locked="0"/>
    </xf>
    <xf numFmtId="0" fontId="0" fillId="0" borderId="12" xfId="2" applyFont="1" applyBorder="1" applyAlignment="1" applyProtection="1">
      <alignment horizontal="center"/>
      <protection locked="0"/>
    </xf>
    <xf numFmtId="0" fontId="2" fillId="0" borderId="19" xfId="2" applyFont="1" applyBorder="1" applyProtection="1">
      <protection locked="0" hidden="1"/>
    </xf>
    <xf numFmtId="0" fontId="0" fillId="0" borderId="0" xfId="2" applyFont="1" applyBorder="1" applyAlignment="1" applyProtection="1">
      <protection hidden="1"/>
    </xf>
    <xf numFmtId="0" fontId="2" fillId="0" borderId="0" xfId="2" applyFont="1" applyBorder="1" applyAlignment="1"/>
    <xf numFmtId="0" fontId="5" fillId="0" borderId="0" xfId="2" applyBorder="1" applyAlignment="1" applyProtection="1">
      <alignment horizontal="left"/>
      <protection hidden="1"/>
    </xf>
    <xf numFmtId="0" fontId="5" fillId="0" borderId="0" xfId="2" applyBorder="1" applyAlignment="1" applyProtection="1">
      <protection hidden="1"/>
    </xf>
    <xf numFmtId="0" fontId="15" fillId="4" borderId="0" xfId="2" applyFont="1" applyFill="1" applyProtection="1">
      <protection hidden="1"/>
    </xf>
    <xf numFmtId="0" fontId="5" fillId="0" borderId="0" xfId="2" applyBorder="1" applyProtection="1"/>
    <xf numFmtId="0" fontId="5" fillId="0" borderId="0" xfId="2" applyFill="1" applyBorder="1" applyAlignment="1" applyProtection="1"/>
    <xf numFmtId="0" fontId="2" fillId="0" borderId="0" xfId="2" applyFont="1" applyBorder="1" applyAlignment="1" applyProtection="1">
      <alignment horizontal="left"/>
    </xf>
    <xf numFmtId="0" fontId="0" fillId="0" borderId="0" xfId="2" applyFont="1" applyBorder="1" applyAlignment="1" applyProtection="1">
      <alignment horizontal="center"/>
    </xf>
    <xf numFmtId="0" fontId="5" fillId="0" borderId="0" xfId="2" applyProtection="1"/>
    <xf numFmtId="0" fontId="5" fillId="0" borderId="0" xfId="2" applyAlignment="1" applyProtection="1"/>
    <xf numFmtId="0" fontId="0" fillId="0" borderId="0" xfId="2" applyFont="1" applyBorder="1" applyAlignment="1" applyProtection="1">
      <alignment horizontal="left"/>
    </xf>
    <xf numFmtId="0" fontId="6" fillId="0" borderId="0" xfId="2" applyFont="1" applyBorder="1" applyAlignment="1" applyProtection="1"/>
    <xf numFmtId="0" fontId="3" fillId="0" borderId="0" xfId="2" applyFont="1" applyAlignment="1" applyProtection="1">
      <protection hidden="1"/>
    </xf>
    <xf numFmtId="0" fontId="2" fillId="0" borderId="0" xfId="2" applyFont="1" applyBorder="1" applyProtection="1"/>
    <xf numFmtId="0" fontId="2" fillId="0" borderId="0" xfId="2" applyFont="1" applyBorder="1" applyAlignment="1" applyProtection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left"/>
      <protection locked="0" hidden="1"/>
    </xf>
    <xf numFmtId="0" fontId="2" fillId="0" borderId="0" xfId="2" applyFont="1" applyBorder="1" applyAlignment="1" applyProtection="1">
      <alignment horizontal="left"/>
      <protection locked="0"/>
    </xf>
    <xf numFmtId="0" fontId="0" fillId="0" borderId="2" xfId="2" applyFont="1" applyBorder="1" applyAlignment="1" applyProtection="1">
      <alignment horizontal="center"/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2" fillId="0" borderId="0" xfId="2" applyFont="1" applyProtection="1">
      <protection locked="0"/>
    </xf>
    <xf numFmtId="0" fontId="2" fillId="0" borderId="3" xfId="2" applyFont="1" applyBorder="1" applyProtection="1">
      <protection locked="0"/>
    </xf>
    <xf numFmtId="0" fontId="0" fillId="0" borderId="0" xfId="2" applyFont="1" applyProtection="1">
      <protection locked="0"/>
    </xf>
    <xf numFmtId="0" fontId="0" fillId="0" borderId="0" xfId="0" applyFill="1" applyProtection="1">
      <protection hidden="1"/>
    </xf>
    <xf numFmtId="0" fontId="0" fillId="0" borderId="1" xfId="0" applyFill="1" applyBorder="1" applyAlignment="1" applyProtection="1">
      <alignment horizontal="left"/>
      <protection locked="0" hidden="1"/>
    </xf>
    <xf numFmtId="0" fontId="0" fillId="0" borderId="2" xfId="2" applyFont="1" applyBorder="1" applyAlignment="1" applyProtection="1">
      <alignment horizontal="center"/>
      <protection locked="0"/>
    </xf>
    <xf numFmtId="0" fontId="0" fillId="0" borderId="2" xfId="2" applyFont="1" applyBorder="1" applyAlignment="1" applyProtection="1">
      <alignment horizontal="left"/>
      <protection locked="0"/>
    </xf>
    <xf numFmtId="0" fontId="2" fillId="0" borderId="2" xfId="2" applyFont="1" applyBorder="1" applyAlignment="1" applyProtection="1">
      <alignment horizontal="left"/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0" fillId="0" borderId="0" xfId="2" applyFont="1"/>
    <xf numFmtId="0" fontId="11" fillId="0" borderId="0" xfId="2" applyFont="1" applyBorder="1" applyAlignment="1" applyProtection="1">
      <alignment horizontal="left" wrapText="1"/>
    </xf>
    <xf numFmtId="164" fontId="18" fillId="3" borderId="2" xfId="2" applyNumberFormat="1" applyFont="1" applyFill="1" applyBorder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left"/>
      <protection hidden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2" applyFont="1" applyBorder="1" applyAlignment="1" applyProtection="1">
      <alignment horizontal="center"/>
      <protection locked="0"/>
    </xf>
    <xf numFmtId="0" fontId="5" fillId="0" borderId="2" xfId="2" applyBorder="1" applyAlignment="1" applyProtection="1">
      <alignment horizontal="center"/>
      <protection locked="0"/>
    </xf>
    <xf numFmtId="0" fontId="0" fillId="0" borderId="2" xfId="2" applyFont="1" applyFill="1" applyBorder="1" applyAlignment="1" applyProtection="1">
      <alignment horizontal="left"/>
      <protection locked="0"/>
    </xf>
    <xf numFmtId="0" fontId="5" fillId="0" borderId="2" xfId="2" applyFill="1" applyBorder="1" applyAlignment="1" applyProtection="1">
      <alignment horizontal="left"/>
      <protection locked="0"/>
    </xf>
    <xf numFmtId="0" fontId="0" fillId="0" borderId="2" xfId="2" applyFont="1" applyBorder="1" applyAlignment="1" applyProtection="1">
      <alignment horizontal="left"/>
      <protection locked="0"/>
    </xf>
    <xf numFmtId="0" fontId="2" fillId="0" borderId="2" xfId="2" applyFont="1" applyBorder="1" applyAlignment="1" applyProtection="1">
      <alignment horizontal="left"/>
      <protection locked="0"/>
    </xf>
    <xf numFmtId="0" fontId="13" fillId="0" borderId="0" xfId="2" applyFont="1" applyAlignment="1" applyProtection="1">
      <protection hidden="1"/>
    </xf>
    <xf numFmtId="0" fontId="11" fillId="0" borderId="0" xfId="2" applyFont="1" applyBorder="1" applyAlignment="1" applyProtection="1">
      <alignment horizontal="left" wrapText="1"/>
    </xf>
    <xf numFmtId="0" fontId="12" fillId="0" borderId="0" xfId="2" applyFont="1" applyBorder="1" applyAlignment="1" applyProtection="1">
      <alignment horizontal="left" wrapText="1"/>
    </xf>
    <xf numFmtId="0" fontId="7" fillId="0" borderId="7" xfId="2" applyFont="1" applyBorder="1" applyAlignment="1" applyProtection="1">
      <alignment horizontal="center"/>
      <protection hidden="1"/>
    </xf>
    <xf numFmtId="2" fontId="5" fillId="0" borderId="9" xfId="2" applyNumberFormat="1" applyBorder="1" applyAlignment="1" applyProtection="1">
      <alignment horizontal="center"/>
      <protection hidden="1"/>
    </xf>
    <xf numFmtId="1" fontId="0" fillId="0" borderId="10" xfId="2" applyNumberFormat="1" applyFont="1" applyBorder="1" applyAlignment="1" applyProtection="1">
      <alignment horizontal="center"/>
      <protection locked="0"/>
    </xf>
    <xf numFmtId="1" fontId="5" fillId="0" borderId="10" xfId="2" applyNumberFormat="1" applyBorder="1" applyAlignment="1" applyProtection="1">
      <alignment horizontal="center"/>
      <protection locked="0"/>
    </xf>
    <xf numFmtId="0" fontId="5" fillId="0" borderId="6" xfId="2" applyBorder="1" applyAlignment="1" applyProtection="1">
      <alignment horizontal="center"/>
      <protection hidden="1"/>
    </xf>
    <xf numFmtId="2" fontId="5" fillId="0" borderId="6" xfId="2" applyNumberFormat="1" applyBorder="1" applyAlignment="1" applyProtection="1">
      <alignment horizontal="center"/>
      <protection hidden="1"/>
    </xf>
    <xf numFmtId="14" fontId="0" fillId="0" borderId="2" xfId="2" applyNumberFormat="1" applyFont="1" applyBorder="1" applyAlignment="1" applyProtection="1">
      <alignment horizontal="center"/>
      <protection locked="0"/>
    </xf>
    <xf numFmtId="14" fontId="5" fillId="0" borderId="2" xfId="2" applyNumberFormat="1" applyBorder="1" applyAlignment="1" applyProtection="1">
      <alignment horizontal="center"/>
      <protection locked="0"/>
    </xf>
    <xf numFmtId="1" fontId="5" fillId="0" borderId="7" xfId="2" applyNumberFormat="1" applyBorder="1" applyAlignment="1" applyProtection="1">
      <alignment horizontal="center"/>
      <protection hidden="1"/>
    </xf>
    <xf numFmtId="1" fontId="5" fillId="0" borderId="8" xfId="2" applyNumberFormat="1" applyBorder="1" applyAlignment="1" applyProtection="1">
      <alignment horizontal="center"/>
      <protection hidden="1"/>
    </xf>
    <xf numFmtId="0" fontId="19" fillId="0" borderId="0" xfId="2" applyFont="1" applyBorder="1" applyAlignment="1" applyProtection="1">
      <alignment horizontal="left" wrapText="1"/>
    </xf>
    <xf numFmtId="0" fontId="0" fillId="0" borderId="4" xfId="2" applyFont="1" applyBorder="1" applyAlignment="1" applyProtection="1">
      <alignment horizontal="center"/>
      <protection locked="0"/>
    </xf>
    <xf numFmtId="0" fontId="0" fillId="0" borderId="4" xfId="2" applyFont="1" applyFill="1" applyBorder="1" applyAlignment="1" applyProtection="1">
      <alignment horizontal="left"/>
      <protection locked="0"/>
    </xf>
    <xf numFmtId="0" fontId="5" fillId="0" borderId="0" xfId="2" applyBorder="1" applyAlignment="1" applyProtection="1">
      <alignment horizontal="left"/>
      <protection hidden="1"/>
    </xf>
    <xf numFmtId="0" fontId="5" fillId="0" borderId="0" xfId="2" applyBorder="1" applyAlignment="1" applyProtection="1">
      <protection hidden="1"/>
    </xf>
    <xf numFmtId="0" fontId="2" fillId="0" borderId="4" xfId="2" applyFont="1" applyBorder="1" applyAlignment="1" applyProtection="1">
      <alignment horizontal="center"/>
      <protection locked="0"/>
    </xf>
    <xf numFmtId="0" fontId="2" fillId="0" borderId="0" xfId="2" applyFont="1" applyBorder="1" applyAlignment="1" applyProtection="1">
      <alignment horizontal="left"/>
      <protection locked="0"/>
    </xf>
    <xf numFmtId="0" fontId="16" fillId="0" borderId="0" xfId="2" applyFont="1" applyBorder="1" applyAlignment="1" applyProtection="1">
      <alignment horizontal="center"/>
      <protection locked="0"/>
    </xf>
    <xf numFmtId="0" fontId="17" fillId="0" borderId="0" xfId="2" applyFont="1" applyBorder="1" applyAlignment="1" applyProtection="1">
      <protection locked="0"/>
    </xf>
    <xf numFmtId="0" fontId="7" fillId="0" borderId="0" xfId="2" applyFont="1" applyBorder="1" applyAlignment="1" applyProtection="1">
      <alignment horizontal="center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22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26150</xdr:colOff>
      <xdr:row>36</xdr:row>
      <xdr:rowOff>0</xdr:rowOff>
    </xdr:from>
    <xdr:to>
      <xdr:col>34</xdr:col>
      <xdr:colOff>876300</xdr:colOff>
      <xdr:row>40</xdr:row>
      <xdr:rowOff>123825</xdr:rowOff>
    </xdr:to>
    <xdr:sp macro="" textlink="" fLocksText="0">
      <xdr:nvSpPr>
        <xdr:cNvPr id="2" name="TextBox 1" descr="Not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41150" y="6029325"/>
          <a:ext cx="3040900" cy="80962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tIns="91440" bIns="91440" rtlCol="0" anchor="t">
          <a:noAutofit/>
        </a:bodyPr>
        <a:lstStyle/>
        <a:p>
          <a:endParaRPr lang="en-US" sz="1000">
            <a:latin typeface="Arial" pitchFamily="34" charset="0"/>
            <a:cs typeface="Arial" pitchFamily="34" charset="0"/>
          </a:endParaRPr>
        </a:p>
      </xdr:txBody>
    </xdr:sp>
    <xdr:clientData fLocksWithSheet="0"/>
  </xdr:twoCellAnchor>
  <xdr:twoCellAnchor>
    <xdr:from>
      <xdr:col>25</xdr:col>
      <xdr:colOff>76200</xdr:colOff>
      <xdr:row>19</xdr:row>
      <xdr:rowOff>20053</xdr:rowOff>
    </xdr:from>
    <xdr:to>
      <xdr:col>34</xdr:col>
      <xdr:colOff>819149</xdr:colOff>
      <xdr:row>22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695950" y="3039478"/>
          <a:ext cx="3028949" cy="4657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00" baseline="0"/>
            <a:t>ANSI 4023, 4423, 4543, 4553, 4613, 4633, 4643, 4703, 4713</a:t>
          </a:r>
          <a:endParaRPr lang="en-US" sz="1000"/>
        </a:p>
      </xdr:txBody>
    </xdr:sp>
    <xdr:clientData/>
  </xdr:twoCellAnchor>
  <xdr:twoCellAnchor>
    <xdr:from>
      <xdr:col>15</xdr:col>
      <xdr:colOff>38100</xdr:colOff>
      <xdr:row>31</xdr:row>
      <xdr:rowOff>73602</xdr:rowOff>
    </xdr:from>
    <xdr:to>
      <xdr:col>25</xdr:col>
      <xdr:colOff>76199</xdr:colOff>
      <xdr:row>40</xdr:row>
      <xdr:rowOff>142875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09900" y="5245677"/>
          <a:ext cx="2686049" cy="161232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AGEC 1113 is a General Education Requirement in addition to the Major Requirement.  Students must earn a minimum grade of "C" or "P" in each course in College/Dept. Requirements, Major Requirements, and Professional Core Requirements.</a:t>
          </a:r>
          <a:endParaRPr lang="en-US" sz="1000">
            <a:effectLst/>
          </a:endParaRPr>
        </a:p>
        <a:p>
          <a:r>
            <a:rPr lang="en-US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Required for graduation and certification:  2.50 overall GPA; 2.50 GPA in Major Requirements; 2.50 GPA in Professional Requirements.</a:t>
          </a:r>
          <a:endParaRPr lang="en-US" sz="10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J56"/>
  <sheetViews>
    <sheetView showGridLines="0" tabSelected="1" topLeftCell="A21" zoomScaleNormal="100" workbookViewId="0">
      <selection activeCell="Y23" sqref="Y23"/>
    </sheetView>
  </sheetViews>
  <sheetFormatPr defaultColWidth="9.08984375" defaultRowHeight="12.5" x14ac:dyDescent="0.25"/>
  <cols>
    <col min="1" max="1" width="7.90625" style="10" customWidth="1"/>
    <col min="2" max="2" width="6.54296875" style="10" customWidth="1"/>
    <col min="3" max="4" width="3.54296875" style="10" customWidth="1"/>
    <col min="5" max="5" width="3.453125" style="17" hidden="1" customWidth="1"/>
    <col min="6" max="6" width="5.54296875" style="17" hidden="1" customWidth="1"/>
    <col min="7" max="7" width="6.453125" style="17" hidden="1" customWidth="1"/>
    <col min="8" max="8" width="1.90625" style="17" customWidth="1"/>
    <col min="9" max="9" width="6.54296875" style="10" customWidth="1"/>
    <col min="10" max="10" width="6.453125" style="10" customWidth="1"/>
    <col min="11" max="11" width="3.54296875" style="10" customWidth="1"/>
    <col min="12" max="12" width="4.54296875" style="10" customWidth="1"/>
    <col min="13" max="13" width="3.453125" style="10" hidden="1" customWidth="1"/>
    <col min="14" max="14" width="2.453125" style="10" hidden="1" customWidth="1"/>
    <col min="15" max="15" width="3.453125" style="17" hidden="1" customWidth="1"/>
    <col min="16" max="16" width="2" style="10" customWidth="1"/>
    <col min="17" max="17" width="6.08984375" style="10" customWidth="1"/>
    <col min="18" max="18" width="5.54296875" style="10" customWidth="1"/>
    <col min="19" max="19" width="6.54296875" style="10" customWidth="1"/>
    <col min="20" max="20" width="4.453125" style="10" hidden="1" customWidth="1"/>
    <col min="21" max="21" width="5" style="10" hidden="1" customWidth="1"/>
    <col min="22" max="22" width="4.453125" style="10" hidden="1" customWidth="1"/>
    <col min="23" max="23" width="2" style="10" customWidth="1"/>
    <col min="24" max="24" width="6.54296875" style="10" customWidth="1"/>
    <col min="25" max="25" width="10.90625" style="10" customWidth="1"/>
    <col min="26" max="26" width="1.453125" style="10" customWidth="1"/>
    <col min="27" max="27" width="7" style="10" customWidth="1"/>
    <col min="28" max="28" width="8" style="10" customWidth="1"/>
    <col min="29" max="29" width="7.453125" style="10" customWidth="1"/>
    <col min="30" max="30" width="4.453125" style="10" hidden="1" customWidth="1"/>
    <col min="31" max="31" width="5.08984375" style="10" hidden="1" customWidth="1"/>
    <col min="32" max="32" width="5.453125" style="10" hidden="1" customWidth="1"/>
    <col min="33" max="33" width="1.90625" style="33" customWidth="1"/>
    <col min="34" max="34" width="8.54296875" style="10" customWidth="1"/>
    <col min="35" max="35" width="13.453125" style="10" customWidth="1"/>
    <col min="36" max="16384" width="9.08984375" style="10"/>
  </cols>
  <sheetData>
    <row r="1" spans="1:35" s="3" customFormat="1" ht="23.25" customHeight="1" x14ac:dyDescent="0.45">
      <c r="A1" s="1" t="s">
        <v>1</v>
      </c>
      <c r="B1" s="124" t="s">
        <v>51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" t="s">
        <v>0</v>
      </c>
      <c r="S1" s="124">
        <v>99999999</v>
      </c>
      <c r="T1" s="124"/>
      <c r="U1" s="124"/>
      <c r="V1" s="124"/>
      <c r="W1" s="124"/>
      <c r="X1" s="124"/>
      <c r="Y1" s="124"/>
      <c r="Z1" s="126" t="s">
        <v>40</v>
      </c>
      <c r="AA1" s="126"/>
      <c r="AB1" s="126"/>
      <c r="AC1" s="1" t="s">
        <v>2</v>
      </c>
      <c r="AD1" s="1"/>
      <c r="AE1" s="1"/>
      <c r="AF1" s="1"/>
      <c r="AG1" s="125" t="s">
        <v>41</v>
      </c>
      <c r="AH1" s="125"/>
      <c r="AI1" s="125"/>
    </row>
    <row r="2" spans="1:35" ht="23" hidden="1" x14ac:dyDescent="0.5">
      <c r="A2" s="4"/>
      <c r="B2" s="4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4"/>
      <c r="T2" s="7"/>
      <c r="U2" s="7"/>
      <c r="V2" s="7"/>
      <c r="W2" s="8"/>
      <c r="X2" s="8"/>
      <c r="Y2" s="8"/>
      <c r="Z2" s="2"/>
      <c r="AA2" s="2"/>
      <c r="AB2" s="2"/>
      <c r="AC2" s="4"/>
      <c r="AD2" s="4"/>
      <c r="AE2" s="4"/>
      <c r="AF2" s="4"/>
      <c r="AG2" s="9"/>
      <c r="AH2" s="9"/>
      <c r="AI2" s="9"/>
    </row>
    <row r="3" spans="1:35" ht="18" x14ac:dyDescent="0.4">
      <c r="A3" s="11" t="s">
        <v>52</v>
      </c>
      <c r="B3" s="71"/>
      <c r="C3" s="71"/>
      <c r="D3" s="13"/>
      <c r="E3" s="13"/>
      <c r="F3" s="13"/>
      <c r="G3" s="14"/>
      <c r="H3" s="63"/>
      <c r="I3" s="71"/>
      <c r="J3" s="71"/>
      <c r="K3" s="71"/>
      <c r="L3" s="71"/>
      <c r="M3" s="71"/>
      <c r="N3" s="71"/>
      <c r="O3" s="71"/>
      <c r="P3" s="71"/>
      <c r="Q3" s="11" t="s">
        <v>53</v>
      </c>
      <c r="R3" s="71"/>
      <c r="S3" s="4"/>
      <c r="T3" s="7"/>
      <c r="U3" s="7"/>
      <c r="V3" s="7"/>
      <c r="W3" s="73"/>
      <c r="X3" s="73"/>
      <c r="Y3" s="73"/>
      <c r="Z3" s="2"/>
      <c r="AA3" s="11" t="s">
        <v>54</v>
      </c>
      <c r="AB3" s="11"/>
      <c r="AC3" s="11"/>
      <c r="AD3" s="11"/>
      <c r="AE3" s="11"/>
      <c r="AF3" s="11"/>
      <c r="AG3" s="11"/>
      <c r="AH3" s="11"/>
      <c r="AI3" s="74" t="s">
        <v>50</v>
      </c>
    </row>
    <row r="4" spans="1:35" ht="9" customHeight="1" x14ac:dyDescent="0.25">
      <c r="A4" s="17"/>
      <c r="B4" s="17"/>
      <c r="C4" s="17"/>
      <c r="D4" s="17"/>
      <c r="I4" s="17"/>
      <c r="J4" s="17"/>
      <c r="K4" s="17"/>
      <c r="L4" s="17"/>
      <c r="M4" s="17"/>
      <c r="N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3"/>
      <c r="AH4" s="17"/>
      <c r="AI4" s="17"/>
    </row>
    <row r="5" spans="1:35" x14ac:dyDescent="0.25">
      <c r="A5" s="18" t="s">
        <v>3</v>
      </c>
      <c r="B5" s="18"/>
      <c r="C5" s="19" t="s">
        <v>4</v>
      </c>
      <c r="D5" s="19"/>
      <c r="E5" s="20" t="s">
        <v>5</v>
      </c>
      <c r="F5" s="20" t="s">
        <v>6</v>
      </c>
      <c r="G5" s="20" t="s">
        <v>7</v>
      </c>
      <c r="H5" s="20"/>
      <c r="I5" s="17"/>
      <c r="J5" s="19" t="s">
        <v>8</v>
      </c>
      <c r="K5" s="19"/>
      <c r="L5" s="19"/>
      <c r="M5" s="17"/>
      <c r="N5" s="17"/>
      <c r="P5" s="17"/>
      <c r="Q5" s="19" t="s">
        <v>3</v>
      </c>
      <c r="R5" s="19"/>
      <c r="S5" s="19" t="s">
        <v>4</v>
      </c>
      <c r="T5" s="20" t="s">
        <v>5</v>
      </c>
      <c r="U5" s="20" t="s">
        <v>6</v>
      </c>
      <c r="V5" s="20" t="s">
        <v>7</v>
      </c>
      <c r="W5" s="17"/>
      <c r="X5" s="19" t="s">
        <v>8</v>
      </c>
      <c r="Y5" s="17"/>
      <c r="Z5" s="17"/>
      <c r="AA5" s="19" t="s">
        <v>3</v>
      </c>
      <c r="AB5" s="19"/>
      <c r="AC5" s="19" t="s">
        <v>4</v>
      </c>
      <c r="AD5" s="20" t="s">
        <v>5</v>
      </c>
      <c r="AE5" s="20" t="s">
        <v>6</v>
      </c>
      <c r="AF5" s="20" t="s">
        <v>7</v>
      </c>
      <c r="AG5" s="13"/>
      <c r="AH5" s="19" t="s">
        <v>8</v>
      </c>
      <c r="AI5" s="17"/>
    </row>
    <row r="6" spans="1:35" ht="9" customHeight="1" x14ac:dyDescent="0.25">
      <c r="A6" s="17"/>
      <c r="B6" s="17"/>
      <c r="C6" s="17"/>
      <c r="D6" s="17"/>
      <c r="I6" s="17"/>
      <c r="J6" s="21"/>
      <c r="K6" s="21"/>
      <c r="L6" s="21"/>
      <c r="M6" s="21"/>
      <c r="N6" s="21"/>
      <c r="O6" s="21"/>
      <c r="P6" s="17"/>
      <c r="Q6" s="17"/>
      <c r="R6" s="17"/>
      <c r="S6" s="13"/>
      <c r="T6" s="17"/>
      <c r="U6" s="17"/>
      <c r="V6" s="17"/>
      <c r="W6" s="17"/>
      <c r="X6" s="13"/>
      <c r="Y6" s="17"/>
      <c r="Z6" s="17"/>
      <c r="AA6" s="17"/>
      <c r="AB6" s="17"/>
      <c r="AC6" s="17"/>
      <c r="AD6" s="17"/>
      <c r="AE6" s="17"/>
      <c r="AF6" s="17"/>
      <c r="AG6" s="13"/>
      <c r="AH6" s="17"/>
      <c r="AI6" s="17"/>
    </row>
    <row r="7" spans="1:35" x14ac:dyDescent="0.25">
      <c r="A7" s="22" t="s">
        <v>9</v>
      </c>
      <c r="B7" s="23">
        <v>1113</v>
      </c>
      <c r="C7" s="98"/>
      <c r="D7" s="99"/>
      <c r="E7" s="24">
        <f t="shared" ref="E7:E19" si="0">IF(H7&lt;&gt;"",H7,3)*IF(C7="A",4,IF(C7="B",3,IF(C7="C",2,IF(C7="D",1,IF(AND(C7&gt;=0,C7&lt;=4,ISNUMBER(C7)),C7,0)))))</f>
        <v>0</v>
      </c>
      <c r="F7" s="24" t="str">
        <f t="shared" ref="F7:F19" si="1">IF(OR(C7="A",C7="B",C7="C",C7="D",C7="F",AND(C7&gt;=0,C7&lt;=4,ISNUMBER(C7))),IF(H7&lt;&gt;"",H7,3),"")</f>
        <v/>
      </c>
      <c r="G7" s="24" t="str">
        <f t="shared" ref="G7:G19" si="2">IF(OR(C7="A",C7="B",C7="C",C7="D",C7="P",AND(C7&gt;=0,C7&lt;=4,ISNUMBER(C7))),IF(H7&lt;&gt;"",H7,3),"")</f>
        <v/>
      </c>
      <c r="H7" s="28"/>
      <c r="I7" s="100"/>
      <c r="J7" s="101"/>
      <c r="K7" s="101"/>
      <c r="L7" s="101"/>
      <c r="M7" s="26"/>
      <c r="N7" s="26"/>
      <c r="O7" s="26"/>
      <c r="P7" s="17"/>
      <c r="Q7" s="77" t="s">
        <v>10</v>
      </c>
      <c r="R7" s="78">
        <v>1011</v>
      </c>
      <c r="S7" s="81"/>
      <c r="T7" s="24">
        <f>IF(W7&lt;&gt;"",W7,3)*IF(S7="A",4,IF(S7="B",3,IF(S7="C",2,IF(S7="D",1,IF(AND(S7&gt;=0,S7&lt;=4,ISNUMBER(S7)),S7,0)))))</f>
        <v>0</v>
      </c>
      <c r="U7" s="24" t="str">
        <f>IF(OR(S7="A",S7="B",S7="C",S7="D",S7="F",AND(S7&gt;=0,S7&lt;=4,ISNUMBER(S7))),IF(W7&lt;&gt;"",W7,3),"")</f>
        <v/>
      </c>
      <c r="V7" s="24" t="str">
        <f>IF(OR(S7="A",S7="B",S7="C",S7="D",S7="P",AND(S7&gt;=0,S7&lt;=4,ISNUMBER(S7))),IF(W7&lt;&gt;"",W7,3),"")</f>
        <v/>
      </c>
      <c r="W7" s="28">
        <v>1</v>
      </c>
      <c r="X7" s="102"/>
      <c r="Y7" s="102"/>
      <c r="Z7" s="17"/>
      <c r="AA7" s="45" t="s">
        <v>55</v>
      </c>
      <c r="AB7" s="47"/>
      <c r="AC7" s="47"/>
      <c r="AD7" s="48"/>
      <c r="AE7" s="48"/>
      <c r="AF7" s="48"/>
      <c r="AG7" s="49"/>
      <c r="AH7" s="41"/>
      <c r="AI7" s="17"/>
    </row>
    <row r="8" spans="1:35" x14ac:dyDescent="0.25">
      <c r="A8" s="22" t="s">
        <v>9</v>
      </c>
      <c r="B8" s="23">
        <v>1213</v>
      </c>
      <c r="C8" s="98"/>
      <c r="D8" s="99"/>
      <c r="E8" s="24">
        <f t="shared" ref="E8" si="3">IF(H8&lt;&gt;"",H8,3)*IF(C8="A",4,IF(C8="B",3,IF(C8="C",2,IF(C8="D",1,IF(AND(C8&gt;=0,C8&lt;=4,ISNUMBER(C8)),C8,0)))))</f>
        <v>0</v>
      </c>
      <c r="F8" s="24" t="str">
        <f t="shared" ref="F8" si="4">IF(OR(C8="A",C8="B",C8="C",C8="D",C8="F",AND(C8&gt;=0,C8&lt;=4,ISNUMBER(C8))),IF(H8&lt;&gt;"",H8,3),"")</f>
        <v/>
      </c>
      <c r="G8" s="24" t="str">
        <f t="shared" ref="G8" si="5">IF(OR(C8="A",C8="B",C8="C",C8="D",C8="P",AND(C8&gt;=0,C8&lt;=4,ISNUMBER(C8))),IF(H8&lt;&gt;"",H8,3),"")</f>
        <v/>
      </c>
      <c r="H8" s="28"/>
      <c r="I8" s="100"/>
      <c r="J8" s="101"/>
      <c r="K8" s="101"/>
      <c r="L8" s="101"/>
      <c r="M8" s="26"/>
      <c r="N8" s="26"/>
      <c r="O8" s="26"/>
      <c r="P8" s="17"/>
      <c r="Q8" s="77" t="s">
        <v>17</v>
      </c>
      <c r="R8" s="78">
        <v>2111</v>
      </c>
      <c r="S8" s="82"/>
      <c r="T8" s="24">
        <f t="shared" ref="T8:T20" si="6">IF(W8&lt;&gt;"",W8,3)*IF(S8="A",4,IF(S8="B",3,IF(S8="C",2,IF(S8="D",1,IF(AND(S8&gt;=0,S8&lt;=4,ISNUMBER(S8)),S8,0)))))</f>
        <v>0</v>
      </c>
      <c r="U8" s="24" t="str">
        <f t="shared" ref="U8:U20" si="7">IF(OR(S8="A",S8="B",S8="C",S8="D",S8="F",AND(S8&gt;=0,S8&lt;=4,ISNUMBER(S8))),IF(W8&lt;&gt;"",W8,3),"")</f>
        <v/>
      </c>
      <c r="V8" s="24" t="str">
        <f t="shared" ref="V8:V20" si="8">IF(OR(S8="A",S8="B",S8="C",S8="D",S8="P",AND(S8&gt;=0,S8&lt;=4,ISNUMBER(S8))),IF(W8&lt;&gt;"",W8,3),"")</f>
        <v/>
      </c>
      <c r="W8" s="28">
        <v>1</v>
      </c>
      <c r="X8" s="102"/>
      <c r="Y8" s="102"/>
      <c r="Z8" s="17"/>
      <c r="AA8" s="50"/>
      <c r="AB8" s="44"/>
      <c r="AC8" s="46"/>
      <c r="AD8" s="24"/>
      <c r="AE8" s="24"/>
      <c r="AF8" s="24"/>
      <c r="AG8" s="28"/>
      <c r="AH8" s="123"/>
      <c r="AI8" s="123"/>
    </row>
    <row r="9" spans="1:35" x14ac:dyDescent="0.25">
      <c r="A9" s="22" t="s">
        <v>11</v>
      </c>
      <c r="B9" s="27">
        <v>1103</v>
      </c>
      <c r="C9" s="98"/>
      <c r="D9" s="99"/>
      <c r="E9" s="24">
        <f t="shared" si="0"/>
        <v>0</v>
      </c>
      <c r="F9" s="24" t="str">
        <f t="shared" si="1"/>
        <v/>
      </c>
      <c r="G9" s="24" t="str">
        <f t="shared" si="2"/>
        <v/>
      </c>
      <c r="H9" s="28"/>
      <c r="I9" s="100"/>
      <c r="J9" s="101"/>
      <c r="K9" s="101"/>
      <c r="L9" s="101"/>
      <c r="M9" s="26"/>
      <c r="N9" s="26"/>
      <c r="O9" s="26"/>
      <c r="P9" s="17"/>
      <c r="Q9" s="77" t="s">
        <v>17</v>
      </c>
      <c r="R9" s="78">
        <v>1124</v>
      </c>
      <c r="S9" s="82"/>
      <c r="T9" s="24">
        <f t="shared" si="6"/>
        <v>0</v>
      </c>
      <c r="U9" s="24" t="str">
        <f t="shared" si="7"/>
        <v/>
      </c>
      <c r="V9" s="24" t="str">
        <f t="shared" si="8"/>
        <v/>
      </c>
      <c r="W9" s="28">
        <v>4</v>
      </c>
      <c r="X9" s="102"/>
      <c r="Y9" s="102"/>
      <c r="Z9" s="17"/>
      <c r="AA9" s="77" t="s">
        <v>17</v>
      </c>
      <c r="AB9" s="78">
        <v>3242</v>
      </c>
      <c r="AC9" s="81"/>
      <c r="AD9" s="24">
        <f t="shared" ref="AD9" si="9">IF(AG9&lt;&gt;"",AG9,3)*IF(AC9="A",4,IF(AC9="B",3,IF(AC9="C",2,IF(AC9="D",1,IF(AND(AC9&gt;=0,AC9&lt;=4,ISNUMBER(AC9)),AC9,0)))))</f>
        <v>0</v>
      </c>
      <c r="AE9" s="24" t="str">
        <f t="shared" ref="AE9" si="10">IF(OR(AC9="A",AC9="B",AC9="C",AC9="D",AC9="F",AND(AC9&gt;=0,AC9&lt;=4,ISNUMBER(AC9))),IF(AG9&lt;&gt;"",AG9,3),"")</f>
        <v/>
      </c>
      <c r="AF9" s="24" t="str">
        <f t="shared" ref="AF9" si="11">IF(OR(AC9="A",AC9="B",AC9="C",AC9="D",AC9="P",AND(AC9&gt;=0,AC9&lt;=4,ISNUMBER(AC9))),IF(AG9&lt;&gt;"",AG9,3),"")</f>
        <v/>
      </c>
      <c r="AG9" s="28">
        <v>2</v>
      </c>
      <c r="AH9" s="102"/>
      <c r="AI9" s="103"/>
    </row>
    <row r="10" spans="1:35" x14ac:dyDescent="0.25">
      <c r="A10" s="22" t="s">
        <v>13</v>
      </c>
      <c r="B10" s="27">
        <v>1113</v>
      </c>
      <c r="C10" s="98"/>
      <c r="D10" s="99"/>
      <c r="E10" s="24">
        <f t="shared" si="0"/>
        <v>0</v>
      </c>
      <c r="F10" s="24" t="str">
        <f t="shared" si="1"/>
        <v/>
      </c>
      <c r="G10" s="24" t="str">
        <f t="shared" si="2"/>
        <v/>
      </c>
      <c r="H10" s="28"/>
      <c r="I10" s="100"/>
      <c r="J10" s="101"/>
      <c r="K10" s="101"/>
      <c r="L10" s="101"/>
      <c r="M10" s="26"/>
      <c r="N10" s="26"/>
      <c r="O10" s="26"/>
      <c r="P10" s="17"/>
      <c r="Q10" s="77" t="s">
        <v>17</v>
      </c>
      <c r="R10" s="78">
        <v>2112</v>
      </c>
      <c r="S10" s="82"/>
      <c r="T10" s="24">
        <f t="shared" si="6"/>
        <v>0</v>
      </c>
      <c r="U10" s="24" t="str">
        <f t="shared" si="7"/>
        <v/>
      </c>
      <c r="V10" s="24" t="str">
        <f t="shared" si="8"/>
        <v/>
      </c>
      <c r="W10" s="28">
        <v>2</v>
      </c>
      <c r="X10" s="102"/>
      <c r="Y10" s="102"/>
      <c r="Z10" s="17"/>
      <c r="AA10" s="77" t="s">
        <v>17</v>
      </c>
      <c r="AB10" s="78">
        <v>3423</v>
      </c>
      <c r="AC10" s="55"/>
      <c r="AD10" s="24">
        <f t="shared" ref="AD10:AD17" si="12">IF(AG10&lt;&gt;"",AG10,3)*IF(AC10="A",4,IF(AC10="B",3,IF(AC10="C",2,IF(AC10="D",1,IF(AND(AC10&gt;=0,AC10&lt;=4,ISNUMBER(AC10)),AC10,0)))))</f>
        <v>0</v>
      </c>
      <c r="AE10" s="24" t="str">
        <f t="shared" ref="AE10:AE17" si="13">IF(OR(AC10="A",AC10="B",AC10="C",AC10="D",AC10="F",AND(AC10&gt;=0,AC10&lt;=4,ISNUMBER(AC10))),IF(AG10&lt;&gt;"",AG10,3),"")</f>
        <v/>
      </c>
      <c r="AF10" s="24" t="str">
        <f t="shared" ref="AF10:AF17" si="14">IF(OR(AC10="A",AC10="B",AC10="C",AC10="D",AC10="P",AND(AC10&gt;=0,AC10&lt;=4,ISNUMBER(AC10))),IF(AG10&lt;&gt;"",AG10,3),"")</f>
        <v/>
      </c>
      <c r="AG10" s="28"/>
      <c r="AH10" s="102"/>
      <c r="AI10" s="103"/>
    </row>
    <row r="11" spans="1:35" x14ac:dyDescent="0.25">
      <c r="A11" s="22" t="s">
        <v>15</v>
      </c>
      <c r="B11" s="52"/>
      <c r="C11" s="118"/>
      <c r="D11" s="122"/>
      <c r="E11" s="24">
        <f t="shared" si="0"/>
        <v>0</v>
      </c>
      <c r="F11" s="24" t="str">
        <f t="shared" si="1"/>
        <v/>
      </c>
      <c r="G11" s="24" t="str">
        <f t="shared" si="2"/>
        <v/>
      </c>
      <c r="H11" s="28"/>
      <c r="I11" s="100"/>
      <c r="J11" s="101"/>
      <c r="K11" s="101"/>
      <c r="L11" s="101"/>
      <c r="M11" s="26"/>
      <c r="N11" s="26"/>
      <c r="O11" s="26"/>
      <c r="P11" s="17"/>
      <c r="Q11" s="77" t="s">
        <v>17</v>
      </c>
      <c r="R11" s="78">
        <v>2233</v>
      </c>
      <c r="S11" s="82"/>
      <c r="T11" s="24">
        <f t="shared" si="6"/>
        <v>0</v>
      </c>
      <c r="U11" s="24" t="str">
        <f t="shared" si="7"/>
        <v/>
      </c>
      <c r="V11" s="24" t="str">
        <f t="shared" si="8"/>
        <v/>
      </c>
      <c r="W11" s="28"/>
      <c r="X11" s="102"/>
      <c r="Y11" s="102"/>
      <c r="Z11" s="17"/>
      <c r="AA11" s="77" t="s">
        <v>17</v>
      </c>
      <c r="AB11" s="78">
        <v>3433</v>
      </c>
      <c r="AC11" s="51"/>
      <c r="AD11" s="24">
        <f t="shared" si="12"/>
        <v>0</v>
      </c>
      <c r="AE11" s="24" t="str">
        <f t="shared" si="13"/>
        <v/>
      </c>
      <c r="AF11" s="24" t="str">
        <f t="shared" si="14"/>
        <v/>
      </c>
      <c r="AG11" s="28"/>
      <c r="AH11" s="102"/>
      <c r="AI11" s="103"/>
    </row>
    <row r="12" spans="1:35" x14ac:dyDescent="0.25">
      <c r="A12" s="50" t="s">
        <v>15</v>
      </c>
      <c r="B12" s="52"/>
      <c r="C12" s="118"/>
      <c r="D12" s="118"/>
      <c r="E12" s="24">
        <f t="shared" ref="E12" si="15">IF(H12&lt;&gt;"",H12,3)*IF(C12="A",4,IF(C12="B",3,IF(C12="C",2,IF(C12="D",1,IF(AND(C12&gt;=0,C12&lt;=4,ISNUMBER(C12)),C12,0)))))</f>
        <v>0</v>
      </c>
      <c r="F12" s="24" t="str">
        <f t="shared" ref="F12" si="16">IF(OR(C12="A",C12="B",C12="C",C12="D",C12="F",AND(C12&gt;=0,C12&lt;=4,ISNUMBER(C12))),IF(H12&lt;&gt;"",H12,3),"")</f>
        <v/>
      </c>
      <c r="G12" s="24" t="str">
        <f t="shared" ref="G12" si="17">IF(OR(C12="A",C12="B",C12="C",C12="D",C12="P",AND(C12&gt;=0,C12&lt;=4,ISNUMBER(C12))),IF(H12&lt;&gt;"",H12,3),"")</f>
        <v/>
      </c>
      <c r="H12" s="28"/>
      <c r="I12" s="119"/>
      <c r="J12" s="119"/>
      <c r="K12" s="119"/>
      <c r="L12" s="119"/>
      <c r="P12" s="17"/>
      <c r="Q12" s="77" t="s">
        <v>12</v>
      </c>
      <c r="R12" s="79">
        <v>1013</v>
      </c>
      <c r="S12" s="82"/>
      <c r="T12" s="24">
        <f t="shared" si="6"/>
        <v>0</v>
      </c>
      <c r="U12" s="24" t="str">
        <f t="shared" si="7"/>
        <v/>
      </c>
      <c r="V12" s="24" t="str">
        <f t="shared" si="8"/>
        <v/>
      </c>
      <c r="W12" s="28"/>
      <c r="X12" s="102"/>
      <c r="Y12" s="102"/>
      <c r="Z12" s="17"/>
      <c r="AA12" s="77" t="s">
        <v>17</v>
      </c>
      <c r="AB12" s="78">
        <v>3443</v>
      </c>
      <c r="AC12" s="51"/>
      <c r="AD12" s="24">
        <f t="shared" si="12"/>
        <v>0</v>
      </c>
      <c r="AE12" s="24" t="str">
        <f t="shared" si="13"/>
        <v/>
      </c>
      <c r="AF12" s="24" t="str">
        <f t="shared" si="14"/>
        <v/>
      </c>
      <c r="AG12" s="28"/>
      <c r="AH12" s="102"/>
      <c r="AI12" s="103"/>
    </row>
    <row r="13" spans="1:35" x14ac:dyDescent="0.25">
      <c r="A13" s="83" t="s">
        <v>18</v>
      </c>
      <c r="B13" s="84"/>
      <c r="C13" s="98"/>
      <c r="D13" s="99"/>
      <c r="E13" s="24">
        <f t="shared" si="0"/>
        <v>0</v>
      </c>
      <c r="F13" s="24" t="str">
        <f t="shared" si="1"/>
        <v/>
      </c>
      <c r="G13" s="24" t="str">
        <f t="shared" si="2"/>
        <v/>
      </c>
      <c r="H13" s="28"/>
      <c r="I13" s="100"/>
      <c r="J13" s="101"/>
      <c r="K13" s="101"/>
      <c r="L13" s="101"/>
      <c r="M13" s="26"/>
      <c r="N13" s="26"/>
      <c r="O13" s="26"/>
      <c r="P13" s="17"/>
      <c r="Q13" s="77" t="s">
        <v>45</v>
      </c>
      <c r="R13" s="78">
        <v>1213</v>
      </c>
      <c r="S13" s="82"/>
      <c r="T13" s="24">
        <f t="shared" si="6"/>
        <v>0</v>
      </c>
      <c r="U13" s="24" t="str">
        <f t="shared" si="7"/>
        <v/>
      </c>
      <c r="V13" s="24" t="str">
        <f t="shared" si="8"/>
        <v/>
      </c>
      <c r="W13" s="28"/>
      <c r="X13" s="102"/>
      <c r="Y13" s="102"/>
      <c r="Z13" s="17"/>
      <c r="AA13" s="77" t="s">
        <v>17</v>
      </c>
      <c r="AB13" s="78">
        <v>3543</v>
      </c>
      <c r="AC13" s="51"/>
      <c r="AD13" s="24">
        <f t="shared" ref="AD13:AD14" si="18">IF(AG13&lt;&gt;"",AG13,3)*IF(AC13="A",4,IF(AC13="B",3,IF(AC13="C",2,IF(AC13="D",1,IF(AND(AC13&gt;=0,AC13&lt;=4,ISNUMBER(AC13)),AC13,0)))))</f>
        <v>0</v>
      </c>
      <c r="AE13" s="24" t="str">
        <f t="shared" ref="AE13:AE14" si="19">IF(OR(AC13="A",AC13="B",AC13="C",AC13="D",AC13="F",AND(AC13&gt;=0,AC13&lt;=4,ISNUMBER(AC13))),IF(AG13&lt;&gt;"",AG13,3),"")</f>
        <v/>
      </c>
      <c r="AF13" s="24" t="str">
        <f t="shared" ref="AF13:AF14" si="20">IF(OR(AC13="A",AC13="B",AC13="C",AC13="D",AC13="P",AND(AC13&gt;=0,AC13&lt;=4,ISNUMBER(AC13))),IF(AG13&lt;&gt;"",AG13,3),"")</f>
        <v/>
      </c>
      <c r="AG13" s="28"/>
      <c r="AH13" s="102"/>
      <c r="AI13" s="103"/>
    </row>
    <row r="14" spans="1:35" ht="13" x14ac:dyDescent="0.3">
      <c r="A14" s="83" t="s">
        <v>18</v>
      </c>
      <c r="B14" s="84"/>
      <c r="C14" s="98"/>
      <c r="D14" s="99"/>
      <c r="E14" s="24">
        <f t="shared" si="0"/>
        <v>0</v>
      </c>
      <c r="F14" s="24" t="str">
        <f t="shared" si="1"/>
        <v/>
      </c>
      <c r="G14" s="24" t="str">
        <f t="shared" si="2"/>
        <v/>
      </c>
      <c r="H14" s="28"/>
      <c r="I14" s="100"/>
      <c r="J14" s="101"/>
      <c r="K14" s="101"/>
      <c r="L14" s="101"/>
      <c r="M14" s="26"/>
      <c r="N14" s="26"/>
      <c r="O14" s="26"/>
      <c r="P14" s="17"/>
      <c r="Q14" s="77" t="s">
        <v>47</v>
      </c>
      <c r="R14" s="78">
        <v>3011</v>
      </c>
      <c r="S14" s="82"/>
      <c r="T14" s="24">
        <f t="shared" si="6"/>
        <v>0</v>
      </c>
      <c r="U14" s="24" t="str">
        <f t="shared" si="7"/>
        <v/>
      </c>
      <c r="V14" s="24" t="str">
        <f t="shared" si="8"/>
        <v/>
      </c>
      <c r="W14" s="28">
        <v>1</v>
      </c>
      <c r="X14" s="102"/>
      <c r="Y14" s="102"/>
      <c r="Z14" s="29"/>
      <c r="AA14" s="77" t="s">
        <v>17</v>
      </c>
      <c r="AB14" s="78">
        <v>3653</v>
      </c>
      <c r="AC14" s="51"/>
      <c r="AD14" s="24">
        <f t="shared" si="18"/>
        <v>0</v>
      </c>
      <c r="AE14" s="24" t="str">
        <f t="shared" si="19"/>
        <v/>
      </c>
      <c r="AF14" s="24" t="str">
        <f t="shared" si="20"/>
        <v/>
      </c>
      <c r="AG14" s="28"/>
      <c r="AH14" s="102"/>
      <c r="AI14" s="103"/>
    </row>
    <row r="15" spans="1:35" x14ac:dyDescent="0.25">
      <c r="A15" s="85" t="s">
        <v>42</v>
      </c>
      <c r="B15" s="84"/>
      <c r="C15" s="98"/>
      <c r="D15" s="99"/>
      <c r="E15" s="24">
        <f t="shared" si="0"/>
        <v>0</v>
      </c>
      <c r="F15" s="24" t="str">
        <f t="shared" si="1"/>
        <v/>
      </c>
      <c r="G15" s="24" t="str">
        <f t="shared" si="2"/>
        <v/>
      </c>
      <c r="H15" s="28"/>
      <c r="I15" s="100"/>
      <c r="J15" s="101"/>
      <c r="K15" s="101"/>
      <c r="L15" s="101"/>
      <c r="M15" s="26"/>
      <c r="N15" s="26"/>
      <c r="O15" s="26"/>
      <c r="P15" s="17"/>
      <c r="Q15" s="77" t="s">
        <v>47</v>
      </c>
      <c r="R15" s="78">
        <v>3211</v>
      </c>
      <c r="S15" s="82"/>
      <c r="T15" s="24">
        <f t="shared" si="6"/>
        <v>0</v>
      </c>
      <c r="U15" s="24" t="str">
        <f t="shared" si="7"/>
        <v/>
      </c>
      <c r="V15" s="24" t="str">
        <f t="shared" si="8"/>
        <v/>
      </c>
      <c r="W15" s="28">
        <v>1</v>
      </c>
      <c r="X15" s="102"/>
      <c r="Y15" s="102"/>
      <c r="Z15" s="17"/>
      <c r="AA15" s="77" t="s">
        <v>17</v>
      </c>
      <c r="AB15" s="78">
        <v>4863</v>
      </c>
      <c r="AC15" s="51"/>
      <c r="AD15" s="24">
        <f t="shared" ref="AD15" si="21">IF(AG15&lt;&gt;"",AG15,3)*IF(AC15="A",4,IF(AC15="B",3,IF(AC15="C",2,IF(AC15="D",1,IF(AND(AC15&gt;=0,AC15&lt;=4,ISNUMBER(AC15)),AC15,0)))))</f>
        <v>0</v>
      </c>
      <c r="AE15" s="24" t="str">
        <f t="shared" ref="AE15" si="22">IF(OR(AC15="A",AC15="B",AC15="C",AC15="D",AC15="F",AND(AC15&gt;=0,AC15&lt;=4,ISNUMBER(AC15))),IF(AG15&lt;&gt;"",AG15,3),"")</f>
        <v/>
      </c>
      <c r="AF15" s="24" t="str">
        <f t="shared" ref="AF15" si="23">IF(OR(AC15="A",AC15="B",AC15="C",AC15="D",AC15="P",AND(AC15&gt;=0,AC15&lt;=4,ISNUMBER(AC15))),IF(AG15&lt;&gt;"",AG15,3),"")</f>
        <v/>
      </c>
      <c r="AG15" s="28"/>
      <c r="AH15" s="102"/>
      <c r="AI15" s="103"/>
    </row>
    <row r="16" spans="1:35" ht="13" x14ac:dyDescent="0.3">
      <c r="A16" s="50" t="s">
        <v>19</v>
      </c>
      <c r="B16" s="27">
        <v>1114</v>
      </c>
      <c r="C16" s="98"/>
      <c r="D16" s="99"/>
      <c r="E16" s="24">
        <f t="shared" si="0"/>
        <v>0</v>
      </c>
      <c r="F16" s="24" t="str">
        <f t="shared" si="1"/>
        <v/>
      </c>
      <c r="G16" s="24" t="str">
        <f t="shared" si="2"/>
        <v/>
      </c>
      <c r="H16" s="28">
        <v>4</v>
      </c>
      <c r="I16" s="100"/>
      <c r="J16" s="101"/>
      <c r="K16" s="101"/>
      <c r="L16" s="101"/>
      <c r="M16" s="26"/>
      <c r="N16" s="26"/>
      <c r="O16" s="26"/>
      <c r="P16" s="29"/>
      <c r="Q16" s="77" t="s">
        <v>47</v>
      </c>
      <c r="R16" s="78">
        <v>3222</v>
      </c>
      <c r="S16" s="82"/>
      <c r="T16" s="24">
        <f t="shared" si="6"/>
        <v>0</v>
      </c>
      <c r="U16" s="24" t="str">
        <f t="shared" si="7"/>
        <v/>
      </c>
      <c r="V16" s="24" t="str">
        <f t="shared" si="8"/>
        <v/>
      </c>
      <c r="W16" s="28">
        <v>2</v>
      </c>
      <c r="X16" s="102"/>
      <c r="Y16" s="102"/>
      <c r="Z16" s="17"/>
      <c r="AA16" s="86" t="s">
        <v>38</v>
      </c>
      <c r="AB16" s="87">
        <v>2013</v>
      </c>
      <c r="AC16" s="51"/>
      <c r="AD16" s="24">
        <f t="shared" si="12"/>
        <v>0</v>
      </c>
      <c r="AE16" s="24" t="str">
        <f t="shared" si="13"/>
        <v/>
      </c>
      <c r="AF16" s="24" t="str">
        <f t="shared" si="14"/>
        <v/>
      </c>
      <c r="AG16" s="28"/>
      <c r="AH16" s="102"/>
      <c r="AI16" s="103"/>
    </row>
    <row r="17" spans="1:35" x14ac:dyDescent="0.25">
      <c r="A17" s="22" t="s">
        <v>14</v>
      </c>
      <c r="B17" s="27">
        <v>1113</v>
      </c>
      <c r="C17" s="98"/>
      <c r="D17" s="99"/>
      <c r="E17" s="24">
        <f t="shared" si="0"/>
        <v>0</v>
      </c>
      <c r="F17" s="24" t="str">
        <f t="shared" si="1"/>
        <v/>
      </c>
      <c r="G17" s="24" t="str">
        <f t="shared" si="2"/>
        <v/>
      </c>
      <c r="H17" s="28"/>
      <c r="I17" s="100"/>
      <c r="J17" s="101"/>
      <c r="K17" s="101"/>
      <c r="L17" s="101"/>
      <c r="M17" s="26"/>
      <c r="N17" s="26"/>
      <c r="O17" s="26"/>
      <c r="P17" s="17"/>
      <c r="Q17" s="77" t="s">
        <v>47</v>
      </c>
      <c r="R17" s="78">
        <v>4101</v>
      </c>
      <c r="S17" s="82"/>
      <c r="T17" s="24">
        <f t="shared" si="6"/>
        <v>0</v>
      </c>
      <c r="U17" s="24" t="str">
        <f t="shared" si="7"/>
        <v/>
      </c>
      <c r="V17" s="24" t="str">
        <f t="shared" si="8"/>
        <v/>
      </c>
      <c r="W17" s="28">
        <v>1</v>
      </c>
      <c r="X17" s="102"/>
      <c r="Y17" s="102"/>
      <c r="Z17" s="17"/>
      <c r="AA17" s="77" t="s">
        <v>16</v>
      </c>
      <c r="AB17" s="78">
        <v>2124</v>
      </c>
      <c r="AC17" s="51"/>
      <c r="AD17" s="24">
        <f t="shared" si="12"/>
        <v>0</v>
      </c>
      <c r="AE17" s="24" t="str">
        <f t="shared" si="13"/>
        <v/>
      </c>
      <c r="AF17" s="24" t="str">
        <f t="shared" si="14"/>
        <v/>
      </c>
      <c r="AG17" s="28">
        <v>4</v>
      </c>
      <c r="AH17" s="102"/>
      <c r="AI17" s="103"/>
    </row>
    <row r="18" spans="1:35" x14ac:dyDescent="0.25">
      <c r="A18" s="50" t="s">
        <v>43</v>
      </c>
      <c r="B18" s="27"/>
      <c r="C18" s="98"/>
      <c r="D18" s="99"/>
      <c r="E18" s="24">
        <f t="shared" ref="E18" si="24">IF(H18&lt;&gt;"",H18,3)*IF(C18="A",4,IF(C18="B",3,IF(C18="C",2,IF(C18="D",1,IF(AND(C18&gt;=0,C18&lt;=4,ISNUMBER(C18)),C18,0)))))</f>
        <v>0</v>
      </c>
      <c r="F18" s="24" t="str">
        <f t="shared" ref="F18" si="25">IF(OR(C18="A",C18="B",C18="C",C18="D",C18="F",AND(C18&gt;=0,C18&lt;=4,ISNUMBER(C18))),IF(H18&lt;&gt;"",H18,3),"")</f>
        <v/>
      </c>
      <c r="G18" s="24" t="str">
        <f t="shared" ref="G18" si="26">IF(OR(C18="A",C18="B",C18="C",C18="D",C18="P",AND(C18&gt;=0,C18&lt;=4,ISNUMBER(C18))),IF(H18&lt;&gt;"",H18,3),"")</f>
        <v/>
      </c>
      <c r="H18" s="28"/>
      <c r="I18" s="100"/>
      <c r="J18" s="101"/>
      <c r="K18" s="101"/>
      <c r="L18" s="101"/>
      <c r="M18" s="26"/>
      <c r="N18" s="26"/>
      <c r="O18" s="26"/>
      <c r="P18" s="17"/>
      <c r="Q18" s="77" t="s">
        <v>20</v>
      </c>
      <c r="R18" s="78">
        <v>1314</v>
      </c>
      <c r="S18" s="82"/>
      <c r="T18" s="24">
        <f t="shared" si="6"/>
        <v>0</v>
      </c>
      <c r="U18" s="24" t="str">
        <f t="shared" si="7"/>
        <v/>
      </c>
      <c r="V18" s="24" t="str">
        <f t="shared" si="8"/>
        <v/>
      </c>
      <c r="W18" s="28">
        <v>4</v>
      </c>
      <c r="X18" s="102"/>
      <c r="Y18" s="102"/>
      <c r="Z18" s="17"/>
      <c r="AA18" s="56"/>
      <c r="AB18" s="60"/>
      <c r="AC18" s="51"/>
      <c r="AD18" s="24"/>
      <c r="AE18" s="24"/>
      <c r="AF18" s="24"/>
      <c r="AG18" s="28"/>
      <c r="AH18" s="51"/>
      <c r="AI18" s="51"/>
    </row>
    <row r="19" spans="1:35" x14ac:dyDescent="0.25">
      <c r="A19" s="50" t="s">
        <v>43</v>
      </c>
      <c r="B19" s="27"/>
      <c r="C19" s="98"/>
      <c r="D19" s="99"/>
      <c r="E19" s="24">
        <f t="shared" si="0"/>
        <v>0</v>
      </c>
      <c r="F19" s="24" t="str">
        <f t="shared" si="1"/>
        <v/>
      </c>
      <c r="G19" s="24" t="str">
        <f t="shared" si="2"/>
        <v/>
      </c>
      <c r="H19" s="28"/>
      <c r="I19" s="100"/>
      <c r="J19" s="101"/>
      <c r="K19" s="101"/>
      <c r="L19" s="101"/>
      <c r="M19" s="26"/>
      <c r="N19" s="26"/>
      <c r="O19" s="26"/>
      <c r="P19" s="17"/>
      <c r="Q19" s="77" t="s">
        <v>44</v>
      </c>
      <c r="R19" s="78">
        <v>3103</v>
      </c>
      <c r="S19" s="82"/>
      <c r="T19" s="24">
        <f t="shared" si="6"/>
        <v>0</v>
      </c>
      <c r="U19" s="24" t="str">
        <f t="shared" si="7"/>
        <v/>
      </c>
      <c r="V19" s="24" t="str">
        <f t="shared" si="8"/>
        <v/>
      </c>
      <c r="W19" s="28"/>
      <c r="X19" s="102"/>
      <c r="Y19" s="102"/>
      <c r="Z19" s="17"/>
      <c r="AA19" s="61" t="s">
        <v>56</v>
      </c>
      <c r="AB19" s="62"/>
      <c r="AC19" s="62"/>
      <c r="AD19" s="24"/>
      <c r="AE19" s="24"/>
      <c r="AF19" s="24"/>
      <c r="AG19" s="25"/>
      <c r="AH19" s="44"/>
      <c r="AI19" s="44"/>
    </row>
    <row r="20" spans="1:35" ht="13" x14ac:dyDescent="0.3">
      <c r="A20" s="22" t="s">
        <v>21</v>
      </c>
      <c r="B20" s="52"/>
      <c r="C20" s="98"/>
      <c r="D20" s="99"/>
      <c r="E20" s="24">
        <f t="shared" ref="E20:E21" si="27">IF(H20&lt;&gt;"",H20,3)*IF(C20="A",4,IF(C20="B",3,IF(C20="C",2,IF(C20="D",1,IF(AND(C20&gt;=0,C20&lt;=4,ISNUMBER(C20)),C20,0)))))</f>
        <v>0</v>
      </c>
      <c r="F20" s="24" t="str">
        <f t="shared" ref="F20:F21" si="28">IF(OR(C20="A",C20="B",C20="C",C20="D",C20="F",AND(C20&gt;=0,C20&lt;=4,ISNUMBER(C20))),IF(H20&lt;&gt;"",H20,3),"")</f>
        <v/>
      </c>
      <c r="G20" s="24" t="str">
        <f t="shared" ref="G20:G21" si="29">IF(OR(C20="A",C20="B",C20="C",C20="D",C20="P",AND(C20&gt;=0,C20&lt;=4,ISNUMBER(C20))),IF(H20&lt;&gt;"",H20,3),"")</f>
        <v/>
      </c>
      <c r="H20" s="28"/>
      <c r="I20" s="100"/>
      <c r="J20" s="101"/>
      <c r="K20" s="101"/>
      <c r="L20" s="101"/>
      <c r="M20" s="26"/>
      <c r="N20" s="26"/>
      <c r="O20" s="26"/>
      <c r="P20" s="17"/>
      <c r="Q20" s="96" t="s">
        <v>46</v>
      </c>
      <c r="R20" s="97">
        <v>2713</v>
      </c>
      <c r="S20" s="82"/>
      <c r="T20" s="24">
        <f t="shared" si="6"/>
        <v>0</v>
      </c>
      <c r="U20" s="24" t="str">
        <f t="shared" si="7"/>
        <v/>
      </c>
      <c r="V20" s="24" t="str">
        <f t="shared" si="8"/>
        <v/>
      </c>
      <c r="W20" s="28"/>
      <c r="X20" s="102"/>
      <c r="Y20" s="102"/>
      <c r="Z20" s="65"/>
      <c r="AA20" s="61"/>
      <c r="AB20" s="62"/>
      <c r="AC20" s="62"/>
      <c r="AD20" s="24"/>
      <c r="AE20" s="24"/>
      <c r="AF20" s="24"/>
      <c r="AG20" s="25"/>
      <c r="AH20" s="80"/>
      <c r="AI20" s="80"/>
    </row>
    <row r="21" spans="1:35" x14ac:dyDescent="0.25">
      <c r="A21" s="50" t="s">
        <v>22</v>
      </c>
      <c r="B21" s="52"/>
      <c r="C21" s="98"/>
      <c r="D21" s="99"/>
      <c r="E21" s="24">
        <f t="shared" si="27"/>
        <v>0</v>
      </c>
      <c r="F21" s="24" t="str">
        <f t="shared" si="28"/>
        <v/>
      </c>
      <c r="G21" s="24" t="str">
        <f t="shared" si="29"/>
        <v/>
      </c>
      <c r="H21" s="28"/>
      <c r="I21" s="100"/>
      <c r="J21" s="101"/>
      <c r="K21" s="101"/>
      <c r="L21" s="101"/>
      <c r="M21" s="26"/>
      <c r="N21" s="26"/>
      <c r="O21" s="26"/>
      <c r="P21" s="17"/>
      <c r="Q21" s="26"/>
      <c r="R21" s="26"/>
      <c r="S21" s="26"/>
      <c r="T21" s="26"/>
      <c r="U21" s="26"/>
      <c r="V21" s="26"/>
      <c r="W21" s="26"/>
      <c r="X21" s="21"/>
      <c r="Y21" s="21"/>
      <c r="Z21" s="17"/>
      <c r="AA21" s="61"/>
      <c r="AB21" s="62"/>
      <c r="AC21" s="62"/>
      <c r="AD21" s="24"/>
      <c r="AE21" s="24"/>
      <c r="AF21" s="24"/>
      <c r="AG21" s="25"/>
      <c r="AH21" s="80"/>
      <c r="AI21" s="80"/>
    </row>
    <row r="22" spans="1:35" ht="13" x14ac:dyDescent="0.3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26"/>
      <c r="N22" s="26"/>
      <c r="O22" s="26"/>
      <c r="P22" s="17"/>
      <c r="Q22" s="113"/>
      <c r="R22" s="114"/>
      <c r="S22" s="114"/>
      <c r="T22" s="114"/>
      <c r="U22" s="114"/>
      <c r="V22" s="114"/>
      <c r="W22" s="114"/>
      <c r="X22" s="16" t="s">
        <v>23</v>
      </c>
      <c r="Y22" s="21"/>
      <c r="Z22" s="17"/>
      <c r="AA22" s="61"/>
      <c r="AB22" s="62"/>
      <c r="AC22" s="62"/>
      <c r="AD22" s="24"/>
      <c r="AE22" s="24"/>
      <c r="AF22" s="24"/>
      <c r="AG22" s="25"/>
      <c r="AH22" s="80"/>
      <c r="AI22" s="80"/>
    </row>
    <row r="23" spans="1:35" ht="13" x14ac:dyDescent="0.3">
      <c r="A23" s="11" t="s">
        <v>39</v>
      </c>
      <c r="B23" s="1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6"/>
      <c r="N23" s="26"/>
      <c r="O23" s="26"/>
      <c r="P23" s="17"/>
      <c r="Q23" s="30" t="s">
        <v>24</v>
      </c>
      <c r="R23" s="26"/>
      <c r="S23" s="21"/>
      <c r="T23" s="21"/>
      <c r="U23" s="21"/>
      <c r="V23" s="31"/>
      <c r="W23" s="21"/>
      <c r="X23" s="21"/>
      <c r="Y23" s="94"/>
      <c r="Z23" s="17"/>
      <c r="AA23" s="77" t="s">
        <v>17</v>
      </c>
      <c r="AB23" s="79"/>
      <c r="AC23" s="88"/>
      <c r="AD23" s="24">
        <f>IF(AG23&lt;&gt;"",AG23,3)*IF(AC23="A",4,IF(AC23="B",3,IF(AC23="C",2,IF(AC23="D",1,IF(AND(AC23&gt;=0,AC23&lt;=4,ISNUMBER(AC23)),AC23,0)))))</f>
        <v>0</v>
      </c>
      <c r="AE23" s="24" t="str">
        <f>IF(OR(AC23="A",AC23="B",AC23="C",AC23="D",AC23="F",AND(AC23&gt;=0,AC23&lt;=4,ISNUMBER(AC23))),IF(AG23&lt;&gt;"",AG23,3),"")</f>
        <v/>
      </c>
      <c r="AF23" s="24" t="str">
        <f>IF(OR(AC23="A",AC23="B",AC23="C",AC23="D",AC23="P",AND(AC23&gt;=0,AC23&lt;=4,ISNUMBER(AC23))),IF(AG23&lt;&gt;"",AG23,3),"")</f>
        <v/>
      </c>
      <c r="AG23" s="28"/>
      <c r="AH23" s="89"/>
      <c r="AI23" s="90"/>
    </row>
    <row r="24" spans="1:35" ht="13.5" thickBot="1" x14ac:dyDescent="0.35">
      <c r="A24" s="11" t="s">
        <v>28</v>
      </c>
      <c r="B24" s="11"/>
      <c r="C24" s="21"/>
      <c r="D24" s="21"/>
      <c r="E24" s="26"/>
      <c r="F24" s="26"/>
      <c r="G24" s="26"/>
      <c r="H24" s="26"/>
      <c r="I24" s="95" t="s">
        <v>58</v>
      </c>
      <c r="J24" s="43"/>
      <c r="K24" s="43"/>
      <c r="L24" s="43"/>
      <c r="M24" s="26"/>
      <c r="N24" s="26"/>
      <c r="O24" s="26"/>
      <c r="P24" s="17"/>
      <c r="Q24" s="111">
        <f>SUM(G7:G21,V7:V20,AF9:AF17,AF23:AF24,AF27:AF34,G26:G41,O26:O41)</f>
        <v>0</v>
      </c>
      <c r="R24" s="111"/>
      <c r="S24" s="21" t="s">
        <v>25</v>
      </c>
      <c r="T24" s="21"/>
      <c r="U24" s="21"/>
      <c r="V24" s="21"/>
      <c r="W24" s="21"/>
      <c r="X24" s="21"/>
      <c r="Y24" s="21"/>
      <c r="Z24" s="17"/>
      <c r="AA24" s="77" t="s">
        <v>17</v>
      </c>
      <c r="AB24" s="79"/>
      <c r="AC24" s="55"/>
      <c r="AD24" s="24">
        <f>IF(AG24&lt;&gt;"",AG24,3)*IF(AC24="A",4,IF(AC24="B",3,IF(AC24="C",2,IF(AC24="D",1,IF(AND(AC24&gt;=0,AC24&lt;=4,ISNUMBER(AC24)),AC24,0)))))</f>
        <v>0</v>
      </c>
      <c r="AE24" s="24" t="str">
        <f>IF(OR(AC24="A",AC24="B",AC24="C",AC24="D",AC24="F",AND(AC24&gt;=0,AC24&lt;=4,ISNUMBER(AC24))),IF(AG24&lt;&gt;"",AG24,3),"")</f>
        <v/>
      </c>
      <c r="AF24" s="24" t="str">
        <f>IF(OR(AC24="A",AC24="B",AC24="C",AC24="D",AC24="P",AND(AC24&gt;=0,AC24&lt;=4,ISNUMBER(AC24))),IF(AG24&lt;&gt;"",AG24,3),"")</f>
        <v/>
      </c>
      <c r="AG24" s="28"/>
      <c r="AH24" s="102"/>
      <c r="AI24" s="103"/>
    </row>
    <row r="25" spans="1:35" ht="14" thickTop="1" thickBot="1" x14ac:dyDescent="0.35">
      <c r="A25" s="26" t="s">
        <v>3</v>
      </c>
      <c r="B25" s="26"/>
      <c r="C25" s="26" t="s">
        <v>30</v>
      </c>
      <c r="D25" s="4" t="s">
        <v>31</v>
      </c>
      <c r="E25" s="26"/>
      <c r="F25" s="26"/>
      <c r="G25" s="26"/>
      <c r="H25" s="26"/>
      <c r="I25" s="26" t="s">
        <v>3</v>
      </c>
      <c r="J25" s="26"/>
      <c r="K25" s="26" t="s">
        <v>30</v>
      </c>
      <c r="L25" s="34" t="s">
        <v>31</v>
      </c>
      <c r="M25" s="20" t="s">
        <v>5</v>
      </c>
      <c r="N25" s="20" t="s">
        <v>6</v>
      </c>
      <c r="O25" s="20" t="s">
        <v>7</v>
      </c>
      <c r="P25" s="43"/>
      <c r="Q25" s="112" t="str">
        <f>IF(SUM(F7:F21,U7:U20,AE9:AE17,,AE23:AE24,AE27:AE34,F26:F41,N26:N41)=0,"N/A",ROUNDDOWN(SUM(E7:E21,T7:T20,AD9:AD17,AD27:AD34,AD23:AD24,E26:E41,M26:M41)/SUM(F7:F21,U7:U20,AE23:AE24,AE9:AE17,AE27:AE34,F26:F41,N26:N41),2))</f>
        <v>N/A</v>
      </c>
      <c r="R25" s="112"/>
      <c r="S25" s="21" t="s">
        <v>26</v>
      </c>
      <c r="T25" s="21"/>
      <c r="U25" s="21"/>
      <c r="V25" s="21"/>
      <c r="W25" s="21"/>
      <c r="X25" s="21"/>
      <c r="Y25" s="21"/>
      <c r="Z25" s="12"/>
    </row>
    <row r="26" spans="1:35" ht="16.5" thickTop="1" thickBot="1" x14ac:dyDescent="0.4">
      <c r="A26" s="57"/>
      <c r="B26" s="58"/>
      <c r="C26" s="59"/>
      <c r="D26" s="35"/>
      <c r="E26" s="36">
        <f t="shared" ref="E26:E41" si="30">D26*IF(OR(C26="A",C26="RA"),4,IF(OR(C26="B",C26="RB"),3,IF(OR(C26="C",C26="RC"),2,IF(OR(C26="D",C26="RD"),1,IF(AND(C26&gt;=0,C26&lt;=4,ISNUMBER(C26)),C26,0)))))</f>
        <v>0</v>
      </c>
      <c r="F26" s="37" t="str">
        <f t="shared" ref="F26:F41" si="31">IF(OR(C26="",D26=""),"",IF(OR(C26="A",C26="B",C26="C",C26="D",C26="F",C26="RA",C26="RB",C26="RC",C26="RD",C26="RF",AND(C26&gt;=0,C26&lt;=4,ISNUMBER(C26))),D26,""))</f>
        <v/>
      </c>
      <c r="G26" s="38" t="str">
        <f t="shared" ref="G26:G41" si="32">IF(OR(C26="",D26=""),"",IF(OR(C26="A",C26="B",C26="C",C26="D",C26="P",AND(C26&gt;=0,C26&lt;=4,ISNUMBER(C26))),D26,""))</f>
        <v/>
      </c>
      <c r="H26" s="39"/>
      <c r="I26" s="57"/>
      <c r="J26" s="58"/>
      <c r="K26" s="59"/>
      <c r="L26" s="35"/>
      <c r="M26" s="13">
        <f t="shared" ref="M26:M41" si="33">L26*IF(OR(K26="A",K26="RA"),4,IF(OR(K26="B",K26="RB"),3,IF(OR(K26="C",K26="RC"),2,IF(OR(K26="D",K26="RD"),1,IF(AND(K26&gt;=0,K26=4,ISNUMBER(K26)),K26,0)))))</f>
        <v>0</v>
      </c>
      <c r="N26" s="13" t="str">
        <f t="shared" ref="N26:N41" si="34">IF(OR(K26="",L26=""),"",IF(OR(K26="A",K26="B",K26="C",K26="D",K26="F",K26="RA",K26="RB",K26="RC",K26="RD",K26="RF",AND(K26&gt;=0,K26&lt;=4,ISNUMBER(K26))),L26,""))</f>
        <v/>
      </c>
      <c r="O26" s="13" t="str">
        <f t="shared" ref="O26:O41" si="35">IF(OR(K26="",L26=""),"",IF(OR(K26="A",K26="B",K26="C",K26="D",K26="P",AND(K26&gt;=0,K26&lt;=4,ISNUMBER(K26))),L26,""))</f>
        <v/>
      </c>
      <c r="P26" s="17"/>
      <c r="Q26" s="115">
        <f>SUMIF(B7:B21,"&gt;2999",G7:G21)+SUMIF(B26:B41,"&gt;2999",G26:G41)+SUMIF(J26:J41,"&gt;2999",O26:O41)+SUMIF(R7:R20,"&gt;2999",V7:V20)+SUMIF(AB9:AB18,"&gt;2999",AF9:AF18)+SUMIF(AB23:AB24,"&gt;2999",AF23:AF24)+SUMIF(AB27:AB34,"&gt;2999",AF27:AF34)</f>
        <v>0</v>
      </c>
      <c r="R26" s="115"/>
      <c r="S26" s="45" t="s">
        <v>48</v>
      </c>
      <c r="T26" s="21"/>
      <c r="U26" s="21"/>
      <c r="V26" s="21"/>
      <c r="W26" s="21"/>
      <c r="X26" s="21"/>
      <c r="Y26" s="21"/>
      <c r="Z26" s="21"/>
      <c r="AA26" s="16" t="s">
        <v>57</v>
      </c>
      <c r="AB26" s="47"/>
      <c r="AC26" s="47"/>
      <c r="AD26" s="48"/>
      <c r="AE26" s="48"/>
      <c r="AF26" s="48"/>
      <c r="AG26" s="49"/>
      <c r="AH26" s="41"/>
      <c r="AI26" s="32"/>
    </row>
    <row r="27" spans="1:35" ht="13.5" thickTop="1" thickBot="1" x14ac:dyDescent="0.3">
      <c r="A27" s="57"/>
      <c r="B27" s="58"/>
      <c r="C27" s="59"/>
      <c r="D27" s="35"/>
      <c r="E27" s="36">
        <f t="shared" si="30"/>
        <v>0</v>
      </c>
      <c r="F27" s="37" t="str">
        <f t="shared" si="31"/>
        <v/>
      </c>
      <c r="G27" s="38" t="str">
        <f t="shared" si="32"/>
        <v/>
      </c>
      <c r="H27" s="40"/>
      <c r="I27" s="57"/>
      <c r="J27" s="58"/>
      <c r="K27" s="59"/>
      <c r="L27" s="35"/>
      <c r="M27" s="13">
        <f t="shared" si="33"/>
        <v>0</v>
      </c>
      <c r="N27" s="13" t="str">
        <f t="shared" si="34"/>
        <v/>
      </c>
      <c r="O27" s="13" t="str">
        <f t="shared" si="35"/>
        <v/>
      </c>
      <c r="P27" s="17"/>
      <c r="Q27" s="115">
        <f>SUMIF(B7:B21,"&gt;2999",F7:F21)+SUMIF(B26:B41,"&gt;2999",F26:F41)+SUMIF(J26:J41,"&gt;2999",N26:N41)+SUMIF(R7:R20,"&gt;2999",U7:U20)+SUMIF(AB9:AB18,"&gt;2999",AE9:AE18)+SUMIF(AB23:AB24,"&gt;2999",AE23:AE24)+SUMIF(AB27:AB34,"&gt;2999",AE27:AE34)</f>
        <v>0</v>
      </c>
      <c r="R27" s="115"/>
      <c r="S27" s="92" t="s">
        <v>49</v>
      </c>
      <c r="T27" s="21"/>
      <c r="U27" s="21"/>
      <c r="V27" s="21"/>
      <c r="W27" s="21"/>
      <c r="X27" s="21"/>
      <c r="Y27" s="21"/>
      <c r="AA27" s="77" t="s">
        <v>35</v>
      </c>
      <c r="AB27" s="78">
        <v>3101</v>
      </c>
      <c r="AC27" s="88"/>
      <c r="AD27" s="24">
        <f t="shared" ref="AD27:AD34" si="36">IF(AG27&lt;&gt;"",AG27,3)*IF(AC27="A",4,IF(AC27="B",3,IF(AC27="C",2,IF(AC27="D",1,IF(AND(AC27&gt;=0,AC27&lt;=4,ISNUMBER(AC27)),AC27,0)))))</f>
        <v>0</v>
      </c>
      <c r="AE27" s="24" t="str">
        <f t="shared" ref="AE27:AE34" si="37">IF(OR(AC27="A",AC27="B",AC27="C",AC27="D",AC27="F",AND(AC27&gt;=0,AC27&lt;=4,ISNUMBER(AC27))),IF(AG27&lt;&gt;"",AG27,3),"")</f>
        <v/>
      </c>
      <c r="AF27" s="24" t="str">
        <f t="shared" ref="AF27:AF34" si="38">IF(OR(AC27="A",AC27="B",AC27="C",AC27="D",AC27="P",AND(AC27&gt;=0,AC27&lt;=4,ISNUMBER(AC27))),IF(AG27&lt;&gt;"",AG27,3),"")</f>
        <v/>
      </c>
      <c r="AG27" s="28">
        <v>1</v>
      </c>
      <c r="AH27" s="89"/>
      <c r="AI27" s="90"/>
    </row>
    <row r="28" spans="1:35" ht="14.25" customHeight="1" thickBot="1" x14ac:dyDescent="0.3">
      <c r="A28" s="57"/>
      <c r="B28" s="58"/>
      <c r="C28" s="59"/>
      <c r="D28" s="35"/>
      <c r="E28" s="36">
        <f t="shared" si="30"/>
        <v>0</v>
      </c>
      <c r="F28" s="37" t="str">
        <f t="shared" si="31"/>
        <v/>
      </c>
      <c r="G28" s="38" t="str">
        <f t="shared" si="32"/>
        <v/>
      </c>
      <c r="H28" s="40"/>
      <c r="I28" s="57"/>
      <c r="J28" s="58"/>
      <c r="K28" s="59"/>
      <c r="L28" s="35"/>
      <c r="M28" s="13">
        <f t="shared" si="33"/>
        <v>0</v>
      </c>
      <c r="N28" s="13" t="str">
        <f t="shared" si="34"/>
        <v/>
      </c>
      <c r="O28" s="13" t="str">
        <f t="shared" si="35"/>
        <v/>
      </c>
      <c r="P28" s="17"/>
      <c r="Q28" s="116">
        <f>SUMIF(B7:B21,"&gt;2999",E7:E21)+SUMIF(B26:B41,"&gt;2999",E26:E41)+SUMIF(J26:J41,"&gt;2999",M26:M41)+SUMIF(R7:R20,"&gt;2999",T7:T20)+SUMIF(AB9:AB17,"&gt;2999",AD9:AD17)+SUMIF(AB23:AB24,"&gt;2999",AD23:AD24)+SUMIF(AB27:AB34,"&gt;2999",AD27:AD34)</f>
        <v>0</v>
      </c>
      <c r="R28" s="116"/>
      <c r="S28" s="16" t="s">
        <v>27</v>
      </c>
      <c r="T28" s="21"/>
      <c r="U28" s="21"/>
      <c r="V28" s="21"/>
      <c r="W28" s="21"/>
      <c r="X28" s="21"/>
      <c r="Y28" s="21"/>
      <c r="Z28" s="17"/>
      <c r="AA28" s="77" t="s">
        <v>35</v>
      </c>
      <c r="AB28" s="78">
        <v>3103</v>
      </c>
      <c r="AC28" s="91"/>
      <c r="AD28" s="24">
        <f t="shared" si="36"/>
        <v>0</v>
      </c>
      <c r="AE28" s="24" t="str">
        <f t="shared" si="37"/>
        <v/>
      </c>
      <c r="AF28" s="24" t="str">
        <f t="shared" si="38"/>
        <v/>
      </c>
      <c r="AG28" s="28"/>
      <c r="AH28" s="89"/>
      <c r="AI28" s="90"/>
    </row>
    <row r="29" spans="1:35" ht="14.9" customHeight="1" thickBot="1" x14ac:dyDescent="0.3">
      <c r="A29" s="57"/>
      <c r="B29" s="58"/>
      <c r="C29" s="59"/>
      <c r="D29" s="35"/>
      <c r="E29" s="36">
        <f t="shared" si="30"/>
        <v>0</v>
      </c>
      <c r="F29" s="37" t="str">
        <f t="shared" si="31"/>
        <v/>
      </c>
      <c r="G29" s="38" t="str">
        <f t="shared" si="32"/>
        <v/>
      </c>
      <c r="H29" s="40"/>
      <c r="I29" s="57"/>
      <c r="J29" s="58"/>
      <c r="K29" s="59"/>
      <c r="L29" s="35"/>
      <c r="M29" s="13">
        <f t="shared" si="33"/>
        <v>0</v>
      </c>
      <c r="N29" s="13" t="str">
        <f t="shared" si="34"/>
        <v/>
      </c>
      <c r="O29" s="13" t="str">
        <f t="shared" si="35"/>
        <v/>
      </c>
      <c r="P29" s="17"/>
      <c r="Q29" s="108" t="str">
        <f>IF(SUM(Q28)=0,"N/A",Q28/Q27)</f>
        <v>N/A</v>
      </c>
      <c r="R29" s="108"/>
      <c r="S29" s="21" t="s">
        <v>29</v>
      </c>
      <c r="T29" s="21"/>
      <c r="U29" s="21"/>
      <c r="V29" s="21"/>
      <c r="W29" s="21"/>
      <c r="X29" s="21"/>
      <c r="Y29" s="21"/>
      <c r="Z29" s="17"/>
      <c r="AA29" s="77" t="s">
        <v>35</v>
      </c>
      <c r="AB29" s="78">
        <v>3203</v>
      </c>
      <c r="AC29" s="91"/>
      <c r="AD29" s="24">
        <f t="shared" si="36"/>
        <v>0</v>
      </c>
      <c r="AE29" s="24" t="str">
        <f t="shared" si="37"/>
        <v/>
      </c>
      <c r="AF29" s="24" t="str">
        <f t="shared" si="38"/>
        <v/>
      </c>
      <c r="AG29" s="28"/>
      <c r="AH29" s="89"/>
      <c r="AI29" s="90"/>
    </row>
    <row r="30" spans="1:35" ht="13.5" thickTop="1" thickBot="1" x14ac:dyDescent="0.3">
      <c r="A30" s="57"/>
      <c r="B30" s="58"/>
      <c r="C30" s="59"/>
      <c r="D30" s="35"/>
      <c r="E30" s="36">
        <f t="shared" si="30"/>
        <v>0</v>
      </c>
      <c r="F30" s="37" t="str">
        <f t="shared" si="31"/>
        <v/>
      </c>
      <c r="G30" s="38" t="str">
        <f t="shared" si="32"/>
        <v/>
      </c>
      <c r="H30" s="40"/>
      <c r="I30" s="57"/>
      <c r="J30" s="58"/>
      <c r="K30" s="59"/>
      <c r="L30" s="35"/>
      <c r="M30" s="13">
        <f t="shared" si="33"/>
        <v>0</v>
      </c>
      <c r="N30" s="13" t="str">
        <f t="shared" si="34"/>
        <v/>
      </c>
      <c r="O30" s="13" t="str">
        <f t="shared" si="35"/>
        <v/>
      </c>
      <c r="P30" s="17"/>
      <c r="Q30" s="109"/>
      <c r="R30" s="110"/>
      <c r="S30" s="16" t="s">
        <v>32</v>
      </c>
      <c r="T30" s="21"/>
      <c r="U30" s="21"/>
      <c r="V30" s="21"/>
      <c r="W30" s="21"/>
      <c r="X30" s="21"/>
      <c r="Y30" s="21"/>
      <c r="Z30" s="17"/>
      <c r="AA30" s="77" t="s">
        <v>35</v>
      </c>
      <c r="AB30" s="78">
        <v>4103</v>
      </c>
      <c r="AC30" s="91"/>
      <c r="AD30" s="24">
        <f t="shared" si="36"/>
        <v>0</v>
      </c>
      <c r="AE30" s="24" t="str">
        <f t="shared" si="37"/>
        <v/>
      </c>
      <c r="AF30" s="24" t="str">
        <f t="shared" si="38"/>
        <v/>
      </c>
      <c r="AG30" s="28"/>
      <c r="AH30" s="89"/>
      <c r="AI30" s="90"/>
    </row>
    <row r="31" spans="1:35" ht="16.5" thickTop="1" thickBot="1" x14ac:dyDescent="0.4">
      <c r="A31" s="57"/>
      <c r="B31" s="58"/>
      <c r="C31" s="59"/>
      <c r="D31" s="35"/>
      <c r="E31" s="36">
        <f t="shared" si="30"/>
        <v>0</v>
      </c>
      <c r="F31" s="37" t="str">
        <f t="shared" si="31"/>
        <v/>
      </c>
      <c r="G31" s="38" t="str">
        <f t="shared" si="32"/>
        <v/>
      </c>
      <c r="H31" s="40"/>
      <c r="I31" s="57"/>
      <c r="J31" s="58"/>
      <c r="K31" s="59"/>
      <c r="L31" s="35"/>
      <c r="M31" s="13">
        <f t="shared" si="33"/>
        <v>0</v>
      </c>
      <c r="N31" s="13" t="str">
        <f t="shared" si="34"/>
        <v/>
      </c>
      <c r="O31" s="13" t="str">
        <f t="shared" si="35"/>
        <v/>
      </c>
      <c r="P31" s="17"/>
      <c r="Q31" s="107">
        <v>132</v>
      </c>
      <c r="R31" s="107"/>
      <c r="S31" s="21" t="s">
        <v>33</v>
      </c>
      <c r="T31" s="26"/>
      <c r="U31" s="26"/>
      <c r="V31" s="26"/>
      <c r="W31" s="26"/>
      <c r="X31" s="26"/>
      <c r="Y31" s="64"/>
      <c r="Z31" s="17"/>
      <c r="AA31" s="77" t="s">
        <v>35</v>
      </c>
      <c r="AB31" s="78">
        <v>4203</v>
      </c>
      <c r="AC31" s="91"/>
      <c r="AD31" s="24">
        <f t="shared" si="36"/>
        <v>0</v>
      </c>
      <c r="AE31" s="24" t="str">
        <f t="shared" si="37"/>
        <v/>
      </c>
      <c r="AF31" s="24" t="str">
        <f t="shared" si="38"/>
        <v/>
      </c>
      <c r="AG31" s="28"/>
      <c r="AH31" s="89"/>
      <c r="AI31" s="90"/>
    </row>
    <row r="32" spans="1:35" ht="13" thickBot="1" x14ac:dyDescent="0.3">
      <c r="A32" s="57"/>
      <c r="B32" s="58"/>
      <c r="C32" s="59"/>
      <c r="D32" s="35"/>
      <c r="E32" s="36">
        <f t="shared" si="30"/>
        <v>0</v>
      </c>
      <c r="F32" s="37" t="str">
        <f t="shared" si="31"/>
        <v/>
      </c>
      <c r="G32" s="38" t="str">
        <f t="shared" si="32"/>
        <v/>
      </c>
      <c r="H32" s="40"/>
      <c r="I32" s="57"/>
      <c r="J32" s="58"/>
      <c r="K32" s="59"/>
      <c r="L32" s="35"/>
      <c r="M32" s="13">
        <f t="shared" si="33"/>
        <v>0</v>
      </c>
      <c r="N32" s="13" t="str">
        <f t="shared" si="34"/>
        <v/>
      </c>
      <c r="O32" s="13" t="str">
        <f t="shared" si="35"/>
        <v/>
      </c>
      <c r="P32" s="17"/>
      <c r="Q32" s="26"/>
      <c r="R32" s="26"/>
      <c r="S32" s="26"/>
      <c r="T32" s="26"/>
      <c r="U32" s="26"/>
      <c r="V32" s="26"/>
      <c r="W32" s="26"/>
      <c r="X32" s="26"/>
      <c r="Y32" s="64"/>
      <c r="Z32" s="17"/>
      <c r="AA32" s="77" t="s">
        <v>35</v>
      </c>
      <c r="AB32" s="78">
        <v>4200</v>
      </c>
      <c r="AC32" s="91"/>
      <c r="AD32" s="24">
        <f t="shared" si="36"/>
        <v>0</v>
      </c>
      <c r="AE32" s="24" t="str">
        <f t="shared" si="37"/>
        <v/>
      </c>
      <c r="AF32" s="24" t="str">
        <f t="shared" si="38"/>
        <v/>
      </c>
      <c r="AG32" s="28">
        <v>9</v>
      </c>
      <c r="AH32" s="89"/>
      <c r="AI32" s="90"/>
    </row>
    <row r="33" spans="1:36" ht="13" thickBot="1" x14ac:dyDescent="0.3">
      <c r="A33" s="57"/>
      <c r="B33" s="58"/>
      <c r="C33" s="59"/>
      <c r="D33" s="35"/>
      <c r="E33" s="36">
        <f t="shared" si="30"/>
        <v>0</v>
      </c>
      <c r="F33" s="37" t="str">
        <f t="shared" si="31"/>
        <v/>
      </c>
      <c r="G33" s="38" t="str">
        <f t="shared" si="32"/>
        <v/>
      </c>
      <c r="H33" s="40"/>
      <c r="I33" s="57"/>
      <c r="J33" s="58"/>
      <c r="K33" s="59"/>
      <c r="L33" s="35"/>
      <c r="M33" s="13">
        <f t="shared" si="33"/>
        <v>0</v>
      </c>
      <c r="N33" s="13" t="str">
        <f t="shared" si="34"/>
        <v/>
      </c>
      <c r="O33" s="13" t="str">
        <f t="shared" si="35"/>
        <v/>
      </c>
      <c r="P33" s="17"/>
      <c r="Q33" s="42"/>
      <c r="R33" s="26"/>
      <c r="S33" s="26"/>
      <c r="T33" s="26"/>
      <c r="U33" s="26"/>
      <c r="V33" s="26"/>
      <c r="W33" s="26"/>
      <c r="X33" s="26"/>
      <c r="Y33" s="64"/>
      <c r="Z33" s="17"/>
      <c r="AA33" s="77" t="s">
        <v>36</v>
      </c>
      <c r="AB33" s="78">
        <v>3213</v>
      </c>
      <c r="AC33" s="91"/>
      <c r="AD33" s="24">
        <f t="shared" ref="AD33" si="39">IF(AG33&lt;&gt;"",AG33,3)*IF(AC33="A",4,IF(AC33="B",3,IF(AC33="C",2,IF(AC33="D",1,IF(AND(AC33&gt;=0,AC33&lt;=4,ISNUMBER(AC33)),AC33,0)))))</f>
        <v>0</v>
      </c>
      <c r="AE33" s="24" t="str">
        <f t="shared" ref="AE33" si="40">IF(OR(AC33="A",AC33="B",AC33="C",AC33="D",AC33="F",AND(AC33&gt;=0,AC33&lt;=4,ISNUMBER(AC33))),IF(AG33&lt;&gt;"",AG33,3),"")</f>
        <v/>
      </c>
      <c r="AF33" s="24" t="str">
        <f t="shared" ref="AF33" si="41">IF(OR(AC33="A",AC33="B",AC33="C",AC33="D",AC33="P",AND(AC33&gt;=0,AC33&lt;=4,ISNUMBER(AC33))),IF(AG33&lt;&gt;"",AG33,3),"")</f>
        <v/>
      </c>
      <c r="AG33" s="28"/>
      <c r="AH33" s="89"/>
      <c r="AI33" s="90"/>
    </row>
    <row r="34" spans="1:36" ht="13" thickBot="1" x14ac:dyDescent="0.3">
      <c r="A34" s="57"/>
      <c r="B34" s="58"/>
      <c r="C34" s="59"/>
      <c r="D34" s="35"/>
      <c r="E34" s="36">
        <f t="shared" si="30"/>
        <v>0</v>
      </c>
      <c r="F34" s="37" t="str">
        <f t="shared" si="31"/>
        <v/>
      </c>
      <c r="G34" s="38" t="str">
        <f t="shared" si="32"/>
        <v/>
      </c>
      <c r="H34" s="40"/>
      <c r="I34" s="57"/>
      <c r="J34" s="58"/>
      <c r="K34" s="59"/>
      <c r="L34" s="35"/>
      <c r="M34" s="13">
        <f t="shared" si="33"/>
        <v>0</v>
      </c>
      <c r="N34" s="13" t="str">
        <f t="shared" si="34"/>
        <v/>
      </c>
      <c r="O34" s="13" t="str">
        <f t="shared" si="35"/>
        <v/>
      </c>
      <c r="P34" s="17"/>
      <c r="Q34" s="26"/>
      <c r="R34" s="26"/>
      <c r="S34" s="26"/>
      <c r="T34" s="26"/>
      <c r="U34" s="26"/>
      <c r="V34" s="26"/>
      <c r="W34" s="26"/>
      <c r="X34" s="26"/>
      <c r="Y34" s="64"/>
      <c r="Z34" s="17"/>
      <c r="AA34" s="77" t="s">
        <v>37</v>
      </c>
      <c r="AB34" s="78">
        <v>3202</v>
      </c>
      <c r="AC34" s="91"/>
      <c r="AD34" s="24">
        <f t="shared" si="36"/>
        <v>0</v>
      </c>
      <c r="AE34" s="24" t="str">
        <f t="shared" si="37"/>
        <v/>
      </c>
      <c r="AF34" s="24" t="str">
        <f t="shared" si="38"/>
        <v/>
      </c>
      <c r="AG34" s="28">
        <v>2</v>
      </c>
      <c r="AH34" s="89"/>
      <c r="AI34" s="90"/>
    </row>
    <row r="35" spans="1:36" ht="13" thickBot="1" x14ac:dyDescent="0.3">
      <c r="A35" s="57"/>
      <c r="B35" s="58"/>
      <c r="C35" s="59"/>
      <c r="D35" s="35"/>
      <c r="E35" s="36">
        <f t="shared" si="30"/>
        <v>0</v>
      </c>
      <c r="F35" s="37" t="str">
        <f t="shared" si="31"/>
        <v/>
      </c>
      <c r="G35" s="38" t="str">
        <f t="shared" si="32"/>
        <v/>
      </c>
      <c r="H35" s="40"/>
      <c r="I35" s="57"/>
      <c r="J35" s="58"/>
      <c r="K35" s="59"/>
      <c r="L35" s="35"/>
      <c r="M35" s="13">
        <f t="shared" si="33"/>
        <v>0</v>
      </c>
      <c r="N35" s="13" t="str">
        <f t="shared" si="34"/>
        <v/>
      </c>
      <c r="O35" s="13" t="str">
        <f t="shared" si="35"/>
        <v/>
      </c>
      <c r="P35" s="17"/>
      <c r="Q35" s="26"/>
      <c r="R35" s="26"/>
      <c r="S35" s="26"/>
      <c r="T35" s="26"/>
      <c r="U35" s="26"/>
      <c r="V35" s="26"/>
      <c r="W35" s="26"/>
      <c r="X35" s="26"/>
      <c r="Y35" s="64"/>
      <c r="Z35" s="17"/>
      <c r="AA35" s="117" t="s">
        <v>59</v>
      </c>
      <c r="AB35" s="106"/>
      <c r="AC35" s="106"/>
      <c r="AD35" s="106"/>
      <c r="AE35" s="106"/>
      <c r="AF35" s="106"/>
      <c r="AG35" s="106"/>
      <c r="AH35" s="106"/>
      <c r="AI35" s="106"/>
      <c r="AJ35" s="93"/>
    </row>
    <row r="36" spans="1:36" ht="13" thickBot="1" x14ac:dyDescent="0.3">
      <c r="A36" s="57"/>
      <c r="B36" s="58"/>
      <c r="C36" s="59"/>
      <c r="D36" s="35"/>
      <c r="E36" s="36">
        <f t="shared" si="30"/>
        <v>0</v>
      </c>
      <c r="F36" s="37" t="str">
        <f t="shared" si="31"/>
        <v/>
      </c>
      <c r="G36" s="38" t="str">
        <f t="shared" si="32"/>
        <v/>
      </c>
      <c r="H36" s="40"/>
      <c r="I36" s="57"/>
      <c r="J36" s="58"/>
      <c r="K36" s="59"/>
      <c r="L36" s="35"/>
      <c r="M36" s="13">
        <f t="shared" si="33"/>
        <v>0</v>
      </c>
      <c r="N36" s="13" t="str">
        <f t="shared" si="34"/>
        <v/>
      </c>
      <c r="O36" s="13" t="str">
        <f t="shared" si="35"/>
        <v/>
      </c>
      <c r="P36" s="17"/>
      <c r="Q36" s="26"/>
      <c r="R36" s="26"/>
      <c r="S36" s="26"/>
      <c r="T36" s="26"/>
      <c r="U36" s="26"/>
      <c r="V36" s="26"/>
      <c r="W36" s="26"/>
      <c r="X36" s="26"/>
      <c r="Y36" s="64"/>
      <c r="Z36" s="17"/>
      <c r="AA36" s="92" t="s">
        <v>34</v>
      </c>
      <c r="AB36" s="92"/>
      <c r="AC36" s="92"/>
      <c r="AD36" s="92"/>
      <c r="AE36" s="92"/>
      <c r="AF36" s="92"/>
      <c r="AG36" s="92"/>
      <c r="AH36" s="92"/>
      <c r="AI36" s="92"/>
    </row>
    <row r="37" spans="1:36" ht="13" thickBot="1" x14ac:dyDescent="0.3">
      <c r="A37" s="57"/>
      <c r="B37" s="58"/>
      <c r="C37" s="59"/>
      <c r="D37" s="35"/>
      <c r="E37" s="36">
        <f t="shared" si="30"/>
        <v>0</v>
      </c>
      <c r="F37" s="37" t="str">
        <f t="shared" si="31"/>
        <v/>
      </c>
      <c r="G37" s="38" t="str">
        <f t="shared" si="32"/>
        <v/>
      </c>
      <c r="H37" s="40"/>
      <c r="I37" s="57"/>
      <c r="J37" s="58"/>
      <c r="K37" s="59"/>
      <c r="L37" s="35"/>
      <c r="M37" s="13">
        <f t="shared" si="33"/>
        <v>0</v>
      </c>
      <c r="N37" s="13" t="str">
        <f t="shared" si="34"/>
        <v/>
      </c>
      <c r="O37" s="13" t="str">
        <f t="shared" si="35"/>
        <v/>
      </c>
      <c r="P37" s="17"/>
      <c r="Q37" s="26"/>
      <c r="R37" s="26"/>
      <c r="S37" s="26"/>
      <c r="T37" s="26"/>
      <c r="U37" s="26"/>
      <c r="V37" s="26"/>
      <c r="W37" s="26"/>
      <c r="X37" s="26"/>
      <c r="Y37" s="26"/>
      <c r="Z37" s="17"/>
      <c r="AA37" s="92"/>
    </row>
    <row r="38" spans="1:36" ht="13" thickBot="1" x14ac:dyDescent="0.3">
      <c r="A38" s="57"/>
      <c r="B38" s="58"/>
      <c r="C38" s="59"/>
      <c r="D38" s="35"/>
      <c r="E38" s="36">
        <f t="shared" si="30"/>
        <v>0</v>
      </c>
      <c r="F38" s="37" t="str">
        <f t="shared" si="31"/>
        <v/>
      </c>
      <c r="G38" s="38" t="str">
        <f t="shared" si="32"/>
        <v/>
      </c>
      <c r="H38" s="40"/>
      <c r="I38" s="57"/>
      <c r="J38" s="58"/>
      <c r="K38" s="59"/>
      <c r="L38" s="35"/>
      <c r="M38" s="13">
        <f t="shared" si="33"/>
        <v>0</v>
      </c>
      <c r="N38" s="13" t="str">
        <f t="shared" si="34"/>
        <v/>
      </c>
      <c r="O38" s="13" t="str">
        <f t="shared" si="35"/>
        <v/>
      </c>
      <c r="P38" s="17"/>
      <c r="Q38" s="26"/>
      <c r="R38" s="26"/>
      <c r="S38" s="26"/>
      <c r="T38" s="26"/>
      <c r="U38" s="26"/>
      <c r="V38" s="26"/>
      <c r="W38" s="26"/>
      <c r="X38" s="26"/>
      <c r="Y38" s="26"/>
      <c r="Z38" s="17"/>
      <c r="AA38" s="22"/>
      <c r="AB38" s="41"/>
      <c r="AC38" s="69"/>
      <c r="AD38" s="66"/>
      <c r="AE38" s="66"/>
      <c r="AF38" s="66"/>
      <c r="AG38" s="53"/>
      <c r="AH38" s="68"/>
      <c r="AI38" s="72"/>
    </row>
    <row r="39" spans="1:36" ht="13" thickBot="1" x14ac:dyDescent="0.3">
      <c r="A39" s="57"/>
      <c r="B39" s="58"/>
      <c r="C39" s="59"/>
      <c r="D39" s="35"/>
      <c r="E39" s="36">
        <f t="shared" si="30"/>
        <v>0</v>
      </c>
      <c r="F39" s="37" t="str">
        <f t="shared" si="31"/>
        <v/>
      </c>
      <c r="G39" s="38" t="str">
        <f t="shared" si="32"/>
        <v/>
      </c>
      <c r="H39" s="40"/>
      <c r="I39" s="57"/>
      <c r="J39" s="58"/>
      <c r="K39" s="59"/>
      <c r="L39" s="35"/>
      <c r="M39" s="13">
        <f t="shared" si="33"/>
        <v>0</v>
      </c>
      <c r="N39" s="13" t="str">
        <f t="shared" si="34"/>
        <v/>
      </c>
      <c r="O39" s="13" t="str">
        <f t="shared" si="35"/>
        <v/>
      </c>
      <c r="P39" s="17"/>
      <c r="Q39" s="26"/>
      <c r="R39" s="26"/>
      <c r="S39" s="26"/>
      <c r="T39" s="26"/>
      <c r="U39" s="26"/>
      <c r="V39" s="26"/>
      <c r="W39" s="26"/>
      <c r="X39" s="26"/>
      <c r="Y39" s="26"/>
      <c r="Z39" s="17"/>
      <c r="AA39" s="105"/>
      <c r="AB39" s="106"/>
      <c r="AC39" s="106"/>
      <c r="AD39" s="106"/>
      <c r="AE39" s="106"/>
      <c r="AF39" s="106"/>
      <c r="AG39" s="106"/>
      <c r="AH39" s="106"/>
      <c r="AI39" s="106"/>
    </row>
    <row r="40" spans="1:36" ht="13" thickBot="1" x14ac:dyDescent="0.3">
      <c r="A40" s="57"/>
      <c r="B40" s="58"/>
      <c r="C40" s="59"/>
      <c r="D40" s="35"/>
      <c r="E40" s="36">
        <f t="shared" si="30"/>
        <v>0</v>
      </c>
      <c r="F40" s="37" t="str">
        <f t="shared" si="31"/>
        <v/>
      </c>
      <c r="G40" s="38" t="str">
        <f t="shared" si="32"/>
        <v/>
      </c>
      <c r="H40" s="40"/>
      <c r="I40" s="57"/>
      <c r="J40" s="58"/>
      <c r="K40" s="59"/>
      <c r="L40" s="35"/>
      <c r="M40" s="13">
        <f t="shared" si="33"/>
        <v>0</v>
      </c>
      <c r="N40" s="13" t="str">
        <f t="shared" si="34"/>
        <v/>
      </c>
      <c r="O40" s="13" t="str">
        <f t="shared" si="35"/>
        <v/>
      </c>
      <c r="P40" s="17"/>
      <c r="Q40" s="26"/>
      <c r="R40" s="26"/>
      <c r="S40" s="26"/>
      <c r="T40" s="26"/>
      <c r="U40" s="26"/>
      <c r="V40" s="26"/>
      <c r="W40" s="26"/>
      <c r="X40" s="26"/>
      <c r="Y40" s="26"/>
      <c r="Z40" s="17"/>
      <c r="AA40" s="106"/>
      <c r="AB40" s="106"/>
      <c r="AC40" s="106"/>
      <c r="AD40" s="106"/>
      <c r="AE40" s="106"/>
      <c r="AF40" s="106"/>
      <c r="AG40" s="106"/>
      <c r="AH40" s="106"/>
      <c r="AI40" s="106"/>
    </row>
    <row r="41" spans="1:36" x14ac:dyDescent="0.25">
      <c r="A41" s="57"/>
      <c r="B41" s="58"/>
      <c r="C41" s="59"/>
      <c r="D41" s="35"/>
      <c r="E41" s="36">
        <f t="shared" si="30"/>
        <v>0</v>
      </c>
      <c r="F41" s="37" t="str">
        <f t="shared" si="31"/>
        <v/>
      </c>
      <c r="G41" s="38" t="str">
        <f t="shared" si="32"/>
        <v/>
      </c>
      <c r="H41" s="40"/>
      <c r="I41" s="57"/>
      <c r="J41" s="58"/>
      <c r="K41" s="59"/>
      <c r="L41" s="35"/>
      <c r="M41" s="33">
        <f t="shared" si="33"/>
        <v>0</v>
      </c>
      <c r="N41" s="33" t="str">
        <f t="shared" si="34"/>
        <v/>
      </c>
      <c r="O41" s="13" t="str">
        <f t="shared" si="35"/>
        <v/>
      </c>
      <c r="P41" s="17"/>
      <c r="Q41" s="26"/>
      <c r="R41" s="26"/>
      <c r="S41" s="26"/>
      <c r="T41" s="26"/>
      <c r="U41" s="26"/>
      <c r="V41" s="26"/>
      <c r="W41" s="26"/>
      <c r="X41" s="26"/>
      <c r="Y41" s="26"/>
      <c r="Z41" s="17"/>
      <c r="AA41" s="106"/>
      <c r="AB41" s="106"/>
      <c r="AC41" s="106"/>
      <c r="AD41" s="106"/>
      <c r="AE41" s="106"/>
      <c r="AF41" s="106"/>
      <c r="AG41" s="106"/>
      <c r="AH41" s="106"/>
      <c r="AI41" s="106"/>
    </row>
    <row r="42" spans="1:36" x14ac:dyDescent="0.25">
      <c r="A42" s="70"/>
      <c r="B42" s="70"/>
      <c r="C42" s="70"/>
      <c r="D42" s="70"/>
      <c r="I42" s="70"/>
      <c r="J42" s="70"/>
      <c r="K42" s="70"/>
      <c r="L42" s="70"/>
      <c r="P42" s="33"/>
      <c r="Q42" s="26"/>
      <c r="R42" s="26"/>
      <c r="S42" s="26"/>
      <c r="T42" s="26"/>
      <c r="U42" s="26"/>
      <c r="V42" s="26"/>
      <c r="W42" s="26"/>
      <c r="X42" s="26"/>
      <c r="Y42" s="26"/>
      <c r="Z42" s="17"/>
      <c r="AA42" s="75"/>
      <c r="AB42" s="68"/>
      <c r="AC42" s="76"/>
      <c r="AD42" s="66"/>
      <c r="AE42" s="66"/>
      <c r="AF42" s="66"/>
      <c r="AG42" s="67"/>
      <c r="AH42" s="68"/>
      <c r="AI42" s="68"/>
    </row>
    <row r="43" spans="1:36" x14ac:dyDescent="0.25">
      <c r="A43" s="33"/>
      <c r="B43" s="33"/>
      <c r="C43" s="33"/>
      <c r="D43" s="33"/>
      <c r="E43" s="13"/>
      <c r="F43" s="13"/>
      <c r="G43" s="13"/>
      <c r="H43" s="13"/>
      <c r="I43" s="33"/>
      <c r="J43" s="33"/>
      <c r="K43" s="33"/>
      <c r="L43" s="33"/>
      <c r="M43" s="33"/>
      <c r="N43" s="33"/>
      <c r="O43" s="13"/>
      <c r="P43" s="33"/>
      <c r="Q43" s="26"/>
      <c r="R43" s="26"/>
      <c r="S43" s="26"/>
      <c r="T43" s="26"/>
      <c r="U43" s="26"/>
      <c r="V43" s="26"/>
      <c r="W43" s="26"/>
      <c r="X43" s="26"/>
      <c r="Y43" s="26"/>
      <c r="Z43" s="17"/>
      <c r="AA43" s="75"/>
      <c r="AB43" s="68"/>
      <c r="AC43" s="76"/>
      <c r="AD43" s="66"/>
      <c r="AE43" s="66"/>
      <c r="AF43" s="66"/>
      <c r="AG43" s="67"/>
      <c r="AH43" s="68"/>
      <c r="AI43" s="68"/>
    </row>
    <row r="44" spans="1:36" x14ac:dyDescent="0.25">
      <c r="A44" s="33"/>
      <c r="B44" s="33"/>
      <c r="C44" s="33"/>
      <c r="D44" s="33"/>
      <c r="E44" s="13"/>
      <c r="F44" s="13"/>
      <c r="G44" s="13"/>
      <c r="H44" s="13"/>
      <c r="I44" s="33"/>
      <c r="J44" s="33"/>
      <c r="K44" s="33"/>
      <c r="L44" s="33"/>
      <c r="Q44" s="21"/>
      <c r="R44" s="21"/>
      <c r="S44" s="21"/>
      <c r="T44" s="21"/>
      <c r="U44" s="21"/>
      <c r="V44" s="21"/>
      <c r="W44" s="21"/>
      <c r="X44" s="21"/>
      <c r="Y44" s="21"/>
      <c r="Z44" s="33"/>
      <c r="AA44" s="75"/>
      <c r="AB44" s="68"/>
      <c r="AC44" s="76"/>
      <c r="AD44" s="66"/>
      <c r="AE44" s="66"/>
      <c r="AF44" s="66"/>
      <c r="AG44" s="67"/>
      <c r="AH44" s="68"/>
      <c r="AI44" s="68"/>
    </row>
    <row r="45" spans="1:36" x14ac:dyDescent="0.25">
      <c r="Q45" s="21"/>
      <c r="R45" s="21"/>
      <c r="S45" s="21"/>
      <c r="T45" s="21"/>
      <c r="U45" s="21"/>
      <c r="V45" s="21"/>
      <c r="W45" s="21"/>
      <c r="X45" s="21"/>
      <c r="Y45" s="21"/>
      <c r="Z45" s="33"/>
      <c r="AA45" s="75"/>
      <c r="AB45" s="13"/>
      <c r="AC45" s="34"/>
      <c r="AD45" s="13"/>
      <c r="AE45" s="13"/>
      <c r="AF45" s="13"/>
      <c r="AG45" s="14"/>
      <c r="AH45" s="120"/>
      <c r="AI45" s="120"/>
    </row>
    <row r="46" spans="1:36" x14ac:dyDescent="0.25">
      <c r="Q46" s="71"/>
      <c r="R46" s="71"/>
      <c r="S46" s="71"/>
      <c r="T46" s="71"/>
      <c r="U46" s="71"/>
      <c r="V46" s="71"/>
      <c r="W46" s="71"/>
      <c r="X46" s="71"/>
      <c r="Y46" s="71"/>
      <c r="AA46" s="13"/>
      <c r="AB46" s="13"/>
      <c r="AC46" s="34"/>
      <c r="AD46" s="13"/>
      <c r="AE46" s="13"/>
      <c r="AF46" s="13"/>
      <c r="AG46" s="14"/>
      <c r="AH46" s="120"/>
      <c r="AI46" s="120"/>
    </row>
    <row r="47" spans="1:36" x14ac:dyDescent="0.25">
      <c r="Q47" s="54"/>
      <c r="R47" s="54"/>
      <c r="S47" s="54"/>
      <c r="T47" s="54"/>
      <c r="U47" s="54"/>
      <c r="V47" s="54"/>
      <c r="W47" s="54"/>
      <c r="X47" s="54"/>
      <c r="Y47" s="54"/>
      <c r="AA47" s="13"/>
      <c r="AB47" s="15"/>
      <c r="AC47" s="34"/>
      <c r="AD47" s="13"/>
      <c r="AE47" s="13"/>
      <c r="AF47" s="13"/>
      <c r="AG47" s="14"/>
      <c r="AH47" s="120"/>
      <c r="AI47" s="120"/>
    </row>
    <row r="48" spans="1:36" x14ac:dyDescent="0.25">
      <c r="Q48" s="54"/>
      <c r="R48" s="54"/>
      <c r="S48" s="54"/>
      <c r="T48" s="54"/>
      <c r="U48" s="54"/>
      <c r="V48" s="54"/>
      <c r="W48" s="54"/>
      <c r="X48" s="54"/>
      <c r="Y48" s="54"/>
      <c r="AA48" s="13"/>
      <c r="AB48" s="15"/>
      <c r="AC48" s="34"/>
      <c r="AD48" s="13"/>
      <c r="AE48" s="13"/>
      <c r="AF48" s="13"/>
      <c r="AG48" s="14"/>
      <c r="AH48" s="120"/>
      <c r="AI48" s="120"/>
    </row>
    <row r="49" spans="17:35" x14ac:dyDescent="0.25">
      <c r="Q49" s="12"/>
      <c r="R49" s="12"/>
      <c r="S49" s="12"/>
      <c r="T49" s="12"/>
      <c r="U49" s="12"/>
      <c r="V49" s="12"/>
      <c r="W49" s="12"/>
      <c r="X49" s="12"/>
      <c r="Y49" s="12"/>
      <c r="AA49" s="13"/>
      <c r="AB49" s="13"/>
      <c r="AC49" s="34"/>
      <c r="AD49" s="13"/>
      <c r="AE49" s="13"/>
      <c r="AF49" s="13"/>
      <c r="AG49" s="14"/>
      <c r="AH49" s="120"/>
      <c r="AI49" s="120"/>
    </row>
    <row r="50" spans="17:35" x14ac:dyDescent="0.25">
      <c r="Q50" s="12"/>
      <c r="R50" s="12"/>
      <c r="S50" s="12"/>
      <c r="T50" s="12"/>
      <c r="U50" s="12"/>
      <c r="V50" s="12"/>
      <c r="W50" s="12"/>
      <c r="X50" s="12"/>
      <c r="Y50" s="12"/>
      <c r="AA50" s="13"/>
      <c r="AB50" s="34"/>
      <c r="AC50" s="34"/>
      <c r="AD50" s="13"/>
      <c r="AE50" s="13"/>
      <c r="AF50" s="13"/>
      <c r="AG50" s="14"/>
      <c r="AH50" s="120"/>
      <c r="AI50" s="120"/>
    </row>
    <row r="51" spans="17:35" x14ac:dyDescent="0.25">
      <c r="Q51" s="12"/>
      <c r="R51" s="12"/>
      <c r="S51" s="12"/>
      <c r="T51" s="12"/>
      <c r="U51" s="12"/>
      <c r="V51" s="12"/>
      <c r="W51" s="12"/>
      <c r="X51" s="12"/>
      <c r="Y51" s="12"/>
      <c r="AA51" s="13"/>
      <c r="AB51" s="34"/>
      <c r="AC51" s="34"/>
      <c r="AD51" s="13"/>
      <c r="AE51" s="13"/>
      <c r="AF51" s="13"/>
      <c r="AG51" s="14"/>
      <c r="AH51" s="121"/>
      <c r="AI51" s="121"/>
    </row>
    <row r="52" spans="17:35" x14ac:dyDescent="0.25">
      <c r="Q52" s="12"/>
      <c r="R52" s="12"/>
      <c r="S52" s="12"/>
      <c r="T52" s="12"/>
      <c r="U52" s="12"/>
      <c r="V52" s="12"/>
      <c r="W52" s="12"/>
      <c r="X52" s="12"/>
      <c r="Y52" s="12"/>
      <c r="AA52" s="13"/>
      <c r="AB52" s="13"/>
      <c r="AC52" s="13"/>
      <c r="AD52" s="13"/>
      <c r="AE52" s="13"/>
      <c r="AF52" s="13"/>
      <c r="AG52" s="13"/>
      <c r="AH52" s="13"/>
      <c r="AI52" s="13"/>
    </row>
    <row r="53" spans="17:35" x14ac:dyDescent="0.25">
      <c r="AA53" s="13"/>
      <c r="AB53" s="26"/>
      <c r="AC53" s="26"/>
      <c r="AD53" s="26"/>
      <c r="AE53" s="26"/>
      <c r="AF53" s="26"/>
      <c r="AG53" s="26"/>
      <c r="AH53" s="26"/>
      <c r="AI53" s="26"/>
    </row>
    <row r="54" spans="17:35" x14ac:dyDescent="0.25">
      <c r="AA54" s="26"/>
      <c r="AB54" s="13"/>
      <c r="AC54" s="13"/>
      <c r="AD54" s="13"/>
      <c r="AE54" s="13"/>
      <c r="AF54" s="13"/>
      <c r="AG54" s="13"/>
      <c r="AH54" s="13"/>
      <c r="AI54" s="13"/>
    </row>
    <row r="55" spans="17:35" x14ac:dyDescent="0.25">
      <c r="AA55" s="13"/>
      <c r="AB55" s="17"/>
      <c r="AC55" s="17"/>
      <c r="AD55" s="17"/>
      <c r="AE55" s="17"/>
      <c r="AF55" s="17"/>
      <c r="AG55" s="13"/>
      <c r="AH55" s="17"/>
      <c r="AI55" s="17"/>
    </row>
    <row r="56" spans="17:35" x14ac:dyDescent="0.25">
      <c r="AA56" s="17"/>
    </row>
  </sheetData>
  <sheetProtection algorithmName="SHA-512" hashValue="l0XRyVrpAcnjQbJL3BqgbNg+Sf4KFjBDfGuX7djwWlCK3GyPUwfY6Mk9HyoyITY1DI6pYfPmBUJDltLbigsK5g==" saltValue="udJnuEfkypDLofcsu4sERg==" spinCount="100000" sheet="1" objects="1" scenarios="1"/>
  <mergeCells count="78">
    <mergeCell ref="B1:Q1"/>
    <mergeCell ref="S1:Y1"/>
    <mergeCell ref="AG1:AI1"/>
    <mergeCell ref="C7:D7"/>
    <mergeCell ref="I7:L7"/>
    <mergeCell ref="X7:Y7"/>
    <mergeCell ref="Z1:AB1"/>
    <mergeCell ref="I8:L8"/>
    <mergeCell ref="AH9:AI9"/>
    <mergeCell ref="C10:D10"/>
    <mergeCell ref="I10:L10"/>
    <mergeCell ref="C11:D11"/>
    <mergeCell ref="I11:L11"/>
    <mergeCell ref="AH10:AI10"/>
    <mergeCell ref="X9:Y9"/>
    <mergeCell ref="AH8:AI8"/>
    <mergeCell ref="C9:D9"/>
    <mergeCell ref="I9:L9"/>
    <mergeCell ref="X8:Y8"/>
    <mergeCell ref="C8:D8"/>
    <mergeCell ref="X10:Y10"/>
    <mergeCell ref="X11:Y11"/>
    <mergeCell ref="AH11:AI11"/>
    <mergeCell ref="C18:D18"/>
    <mergeCell ref="I18:L18"/>
    <mergeCell ref="C17:D17"/>
    <mergeCell ref="I17:L17"/>
    <mergeCell ref="I15:L15"/>
    <mergeCell ref="C16:D16"/>
    <mergeCell ref="I16:L16"/>
    <mergeCell ref="AH50:AI50"/>
    <mergeCell ref="AH51:AI51"/>
    <mergeCell ref="AH45:AI45"/>
    <mergeCell ref="AH46:AI46"/>
    <mergeCell ref="AH47:AI47"/>
    <mergeCell ref="AH48:AI48"/>
    <mergeCell ref="AH49:AI49"/>
    <mergeCell ref="AH13:AI13"/>
    <mergeCell ref="AH12:AI12"/>
    <mergeCell ref="AH17:AI17"/>
    <mergeCell ref="C12:D12"/>
    <mergeCell ref="C15:D15"/>
    <mergeCell ref="AH14:AI14"/>
    <mergeCell ref="AH15:AI15"/>
    <mergeCell ref="X14:Y14"/>
    <mergeCell ref="I12:L12"/>
    <mergeCell ref="C13:D13"/>
    <mergeCell ref="I13:L13"/>
    <mergeCell ref="X12:Y12"/>
    <mergeCell ref="C14:D14"/>
    <mergeCell ref="I14:L14"/>
    <mergeCell ref="X13:Y13"/>
    <mergeCell ref="AA39:AI41"/>
    <mergeCell ref="X18:Y18"/>
    <mergeCell ref="Q31:R31"/>
    <mergeCell ref="Q29:R29"/>
    <mergeCell ref="X15:Y15"/>
    <mergeCell ref="X16:Y16"/>
    <mergeCell ref="X17:Y17"/>
    <mergeCell ref="Q30:R30"/>
    <mergeCell ref="Q24:R24"/>
    <mergeCell ref="Q25:R25"/>
    <mergeCell ref="Q22:W22"/>
    <mergeCell ref="Q26:R26"/>
    <mergeCell ref="Q27:R27"/>
    <mergeCell ref="Q28:R28"/>
    <mergeCell ref="AH16:AI16"/>
    <mergeCell ref="AA35:AI35"/>
    <mergeCell ref="C19:D19"/>
    <mergeCell ref="I19:L19"/>
    <mergeCell ref="AH24:AI24"/>
    <mergeCell ref="A22:L22"/>
    <mergeCell ref="C20:D20"/>
    <mergeCell ref="I20:L20"/>
    <mergeCell ref="C21:D21"/>
    <mergeCell ref="I21:L21"/>
    <mergeCell ref="X20:Y20"/>
    <mergeCell ref="X19:Y19"/>
  </mergeCells>
  <conditionalFormatting sqref="AB49 AB45:AB46">
    <cfRule type="expression" dxfId="121" priority="234" stopIfTrue="1">
      <formula>(AD45="")</formula>
    </cfRule>
    <cfRule type="expression" dxfId="120" priority="235" stopIfTrue="1">
      <formula>(NOT(OR(AD45="A",AD45="B",AD45="C",AD45="D",AD45="X",AD45="P")))</formula>
    </cfRule>
  </conditionalFormatting>
  <conditionalFormatting sqref="AA46:AA52">
    <cfRule type="expression" dxfId="119" priority="236" stopIfTrue="1">
      <formula>(AC45="")</formula>
    </cfRule>
    <cfRule type="expression" dxfId="118" priority="237" stopIfTrue="1">
      <formula>(NOT(OR(AC45="A",AC45="B",AC45="C",AC45="D",AC45="X",AC45="P",AND(AC45&gt;=0,AC45&lt;=4,ISNUMBER(AC45)))))</formula>
    </cfRule>
  </conditionalFormatting>
  <conditionalFormatting sqref="I26 A7 AA18 A9:A17 A20:A21 AA42:AA44">
    <cfRule type="expression" dxfId="117" priority="231" stopIfTrue="1">
      <formula>(C7="")</formula>
    </cfRule>
  </conditionalFormatting>
  <conditionalFormatting sqref="J26 B7 AA18:AB18 B9:B17 B20:B21">
    <cfRule type="expression" dxfId="116" priority="230" stopIfTrue="1">
      <formula>(C7="")</formula>
    </cfRule>
  </conditionalFormatting>
  <conditionalFormatting sqref="A11">
    <cfRule type="expression" dxfId="115" priority="227" stopIfTrue="1">
      <formula>(C11="")</formula>
    </cfRule>
  </conditionalFormatting>
  <conditionalFormatting sqref="B11">
    <cfRule type="expression" dxfId="114" priority="226" stopIfTrue="1">
      <formula>(C11="")</formula>
    </cfRule>
  </conditionalFormatting>
  <conditionalFormatting sqref="I26">
    <cfRule type="expression" dxfId="113" priority="223" stopIfTrue="1">
      <formula>(K26="")</formula>
    </cfRule>
  </conditionalFormatting>
  <conditionalFormatting sqref="J26">
    <cfRule type="expression" dxfId="112" priority="222" stopIfTrue="1">
      <formula>(K26="")</formula>
    </cfRule>
  </conditionalFormatting>
  <conditionalFormatting sqref="A17">
    <cfRule type="expression" dxfId="111" priority="212" stopIfTrue="1">
      <formula>(C17="")</formula>
    </cfRule>
  </conditionalFormatting>
  <conditionalFormatting sqref="B17">
    <cfRule type="expression" dxfId="110" priority="211" stopIfTrue="1">
      <formula>(C17="")</formula>
    </cfRule>
  </conditionalFormatting>
  <conditionalFormatting sqref="AA45">
    <cfRule type="expression" dxfId="109" priority="189" stopIfTrue="1">
      <formula>(AC44="")</formula>
    </cfRule>
  </conditionalFormatting>
  <conditionalFormatting sqref="AB42:AB44">
    <cfRule type="expression" dxfId="108" priority="169" stopIfTrue="1">
      <formula>(AC42="")</formula>
    </cfRule>
  </conditionalFormatting>
  <conditionalFormatting sqref="AA26">
    <cfRule type="expression" dxfId="107" priority="341" stopIfTrue="1">
      <formula>SUM(AF27:AF34)&lt;27</formula>
    </cfRule>
    <cfRule type="expression" dxfId="106" priority="342" stopIfTrue="1">
      <formula>SUM(AF27:AF34)&gt;27</formula>
    </cfRule>
  </conditionalFormatting>
  <conditionalFormatting sqref="A17">
    <cfRule type="expression" dxfId="105" priority="162" stopIfTrue="1">
      <formula>(C17="")</formula>
    </cfRule>
  </conditionalFormatting>
  <conditionalFormatting sqref="B17">
    <cfRule type="expression" dxfId="104" priority="161" stopIfTrue="1">
      <formula>(C17="")</formula>
    </cfRule>
  </conditionalFormatting>
  <conditionalFormatting sqref="AB18">
    <cfRule type="expression" dxfId="103" priority="150" stopIfTrue="1">
      <formula>(AC18="")</formula>
    </cfRule>
  </conditionalFormatting>
  <conditionalFormatting sqref="H7 AG18 AG10:AG11 H9:H17 H19:H21 AG38 AG32:AG34 AG23:AG24">
    <cfRule type="expression" dxfId="102" priority="149" stopIfTrue="1">
      <formula>H7&lt;&gt;""</formula>
    </cfRule>
  </conditionalFormatting>
  <conditionalFormatting sqref="AG27:AG31">
    <cfRule type="expression" dxfId="101" priority="147" stopIfTrue="1">
      <formula>AG27&lt;&gt;""</formula>
    </cfRule>
  </conditionalFormatting>
  <conditionalFormatting sqref="AG18">
    <cfRule type="expression" dxfId="100" priority="133" stopIfTrue="1">
      <formula>AG18&lt;&gt;""</formula>
    </cfRule>
  </conditionalFormatting>
  <conditionalFormatting sqref="AG23">
    <cfRule type="expression" dxfId="99" priority="132" stopIfTrue="1">
      <formula>AG23&lt;&gt;""</formula>
    </cfRule>
  </conditionalFormatting>
  <conditionalFormatting sqref="AG23">
    <cfRule type="expression" dxfId="98" priority="131" stopIfTrue="1">
      <formula>AG23&lt;&gt;""</formula>
    </cfRule>
  </conditionalFormatting>
  <conditionalFormatting sqref="A8">
    <cfRule type="expression" dxfId="97" priority="122" stopIfTrue="1">
      <formula>(C8="")</formula>
    </cfRule>
  </conditionalFormatting>
  <conditionalFormatting sqref="B8">
    <cfRule type="expression" dxfId="96" priority="121" stopIfTrue="1">
      <formula>(C8="")</formula>
    </cfRule>
  </conditionalFormatting>
  <conditionalFormatting sqref="H8">
    <cfRule type="expression" dxfId="95" priority="120" stopIfTrue="1">
      <formula>H8&lt;&gt;""</formula>
    </cfRule>
  </conditionalFormatting>
  <conditionalFormatting sqref="AG17">
    <cfRule type="expression" dxfId="94" priority="116" stopIfTrue="1">
      <formula>AG17&lt;&gt;""</formula>
    </cfRule>
  </conditionalFormatting>
  <conditionalFormatting sqref="AG17">
    <cfRule type="expression" dxfId="93" priority="115" stopIfTrue="1">
      <formula>AG17&lt;&gt;""</formula>
    </cfRule>
  </conditionalFormatting>
  <conditionalFormatting sqref="AG16">
    <cfRule type="expression" dxfId="92" priority="111" stopIfTrue="1">
      <formula>AG16&lt;&gt;""</formula>
    </cfRule>
  </conditionalFormatting>
  <conditionalFormatting sqref="AG16">
    <cfRule type="expression" dxfId="91" priority="110" stopIfTrue="1">
      <formula>AG16&lt;&gt;""</formula>
    </cfRule>
  </conditionalFormatting>
  <conditionalFormatting sqref="AG9">
    <cfRule type="expression" dxfId="90" priority="105" stopIfTrue="1">
      <formula>AG9&lt;&gt;""</formula>
    </cfRule>
  </conditionalFormatting>
  <conditionalFormatting sqref="A21">
    <cfRule type="expression" dxfId="89" priority="103" stopIfTrue="1">
      <formula>(C21="")</formula>
    </cfRule>
  </conditionalFormatting>
  <conditionalFormatting sqref="B21">
    <cfRule type="expression" dxfId="88" priority="102" stopIfTrue="1">
      <formula>(C21="")</formula>
    </cfRule>
  </conditionalFormatting>
  <conditionalFormatting sqref="AA16:AA17 AA9:AA11 AA23:AA24">
    <cfRule type="expression" dxfId="87" priority="99" stopIfTrue="1">
      <formula>(AC9="")</formula>
    </cfRule>
    <cfRule type="expression" dxfId="86" priority="100" stopIfTrue="1">
      <formula>(NOT(OR(AC9="A",AC9="B",AC9="C",AC9="X",AC9="P",AND(AB9&gt;=0,AB9&lt;=4,ISNUMBER(AB9)))))</formula>
    </cfRule>
  </conditionalFormatting>
  <conditionalFormatting sqref="AB16:AB17 AB9:AB11 AB23:AB24">
    <cfRule type="expression" dxfId="85" priority="97" stopIfTrue="1">
      <formula>(AC9="")</formula>
    </cfRule>
    <cfRule type="expression" dxfId="84" priority="98" stopIfTrue="1">
      <formula>(NOT(OR(AC9="A",AC9="B",AC9="C",AC9="X",AC9="P",AND(AC9&gt;=0,AC9&lt;=4,ISNUMBER(AC9)))))</formula>
    </cfRule>
  </conditionalFormatting>
  <conditionalFormatting sqref="AA27:AA34">
    <cfRule type="expression" dxfId="83" priority="79" stopIfTrue="1">
      <formula>(AC27="")</formula>
    </cfRule>
    <cfRule type="expression" dxfId="82" priority="80" stopIfTrue="1">
      <formula>(NOT(OR(AC27="A",AC27="B",AC27="C",AC27="X",AC27="P",AND(AB27&gt;=0,AB27&lt;=4,ISNUMBER(AB27)))))</formula>
    </cfRule>
  </conditionalFormatting>
  <conditionalFormatting sqref="AB27:AB34">
    <cfRule type="expression" dxfId="81" priority="77" stopIfTrue="1">
      <formula>(AC27="")</formula>
    </cfRule>
    <cfRule type="expression" dxfId="80" priority="78" stopIfTrue="1">
      <formula>(NOT(OR(AC27="A",AC27="B",AC27="C",AC27="X",AC27="P",AND(AC27&gt;=0,AC27&lt;=4,ISNUMBER(AC27)))))</formula>
    </cfRule>
  </conditionalFormatting>
  <conditionalFormatting sqref="AG13">
    <cfRule type="expression" dxfId="79" priority="73" stopIfTrue="1">
      <formula>AG13&lt;&gt;""</formula>
    </cfRule>
  </conditionalFormatting>
  <conditionalFormatting sqref="AG13">
    <cfRule type="expression" dxfId="78" priority="72" stopIfTrue="1">
      <formula>AG13&lt;&gt;""</formula>
    </cfRule>
  </conditionalFormatting>
  <conditionalFormatting sqref="AA13">
    <cfRule type="expression" dxfId="77" priority="70" stopIfTrue="1">
      <formula>(AC13="")</formula>
    </cfRule>
    <cfRule type="expression" dxfId="76" priority="71" stopIfTrue="1">
      <formula>(NOT(OR(AC13="A",AC13="B",AC13="C",AC13="X",AC13="P",AND(AB13&gt;=0,AB13&lt;=4,ISNUMBER(AB13)))))</formula>
    </cfRule>
  </conditionalFormatting>
  <conditionalFormatting sqref="AB13">
    <cfRule type="expression" dxfId="75" priority="68" stopIfTrue="1">
      <formula>(AC13="")</formula>
    </cfRule>
    <cfRule type="expression" dxfId="74" priority="69" stopIfTrue="1">
      <formula>(NOT(OR(AC13="A",AC13="B",AC13="C",AC13="X",AC13="P",AND(AC13&gt;=0,AC13&lt;=4,ISNUMBER(AC13)))))</formula>
    </cfRule>
  </conditionalFormatting>
  <conditionalFormatting sqref="AG12">
    <cfRule type="expression" dxfId="73" priority="67" stopIfTrue="1">
      <formula>AG12&lt;&gt;""</formula>
    </cfRule>
  </conditionalFormatting>
  <conditionalFormatting sqref="AG12">
    <cfRule type="expression" dxfId="72" priority="66" stopIfTrue="1">
      <formula>AG12&lt;&gt;""</formula>
    </cfRule>
  </conditionalFormatting>
  <conditionalFormatting sqref="AA12">
    <cfRule type="expression" dxfId="71" priority="64" stopIfTrue="1">
      <formula>(AC12="")</formula>
    </cfRule>
    <cfRule type="expression" dxfId="70" priority="65" stopIfTrue="1">
      <formula>(NOT(OR(AC12="A",AC12="B",AC12="C",AC12="X",AC12="P",AND(AB12&gt;=0,AB12&lt;=4,ISNUMBER(AB12)))))</formula>
    </cfRule>
  </conditionalFormatting>
  <conditionalFormatting sqref="AB12">
    <cfRule type="expression" dxfId="69" priority="62" stopIfTrue="1">
      <formula>(AC12="")</formula>
    </cfRule>
    <cfRule type="expression" dxfId="68" priority="63" stopIfTrue="1">
      <formula>(NOT(OR(AC12="A",AC12="B",AC12="C",AC12="X",AC12="P",AND(AC12&gt;=0,AC12&lt;=4,ISNUMBER(AC12)))))</formula>
    </cfRule>
  </conditionalFormatting>
  <conditionalFormatting sqref="AG15">
    <cfRule type="expression" dxfId="67" priority="61" stopIfTrue="1">
      <formula>AG15&lt;&gt;""</formula>
    </cfRule>
  </conditionalFormatting>
  <conditionalFormatting sqref="AG15">
    <cfRule type="expression" dxfId="66" priority="60" stopIfTrue="1">
      <formula>AG15&lt;&gt;""</formula>
    </cfRule>
  </conditionalFormatting>
  <conditionalFormatting sqref="AA15">
    <cfRule type="expression" dxfId="65" priority="58" stopIfTrue="1">
      <formula>(AC15="")</formula>
    </cfRule>
    <cfRule type="expression" dxfId="64" priority="59" stopIfTrue="1">
      <formula>(NOT(OR(AC15="A",AC15="B",AC15="C",AC15="X",AC15="P",AND(AB15&gt;=0,AB15&lt;=4,ISNUMBER(AB15)))))</formula>
    </cfRule>
  </conditionalFormatting>
  <conditionalFormatting sqref="AB15">
    <cfRule type="expression" dxfId="63" priority="56" stopIfTrue="1">
      <formula>(AC15="")</formula>
    </cfRule>
    <cfRule type="expression" dxfId="62" priority="57" stopIfTrue="1">
      <formula>(NOT(OR(AC15="A",AC15="B",AC15="C",AC15="X",AC15="P",AND(AC15&gt;=0,AC15&lt;=4,ISNUMBER(AC15)))))</formula>
    </cfRule>
  </conditionalFormatting>
  <conditionalFormatting sqref="AG14">
    <cfRule type="expression" dxfId="61" priority="55" stopIfTrue="1">
      <formula>AG14&lt;&gt;""</formula>
    </cfRule>
  </conditionalFormatting>
  <conditionalFormatting sqref="AG14">
    <cfRule type="expression" dxfId="60" priority="54" stopIfTrue="1">
      <formula>AG14&lt;&gt;""</formula>
    </cfRule>
  </conditionalFormatting>
  <conditionalFormatting sqref="AA14">
    <cfRule type="expression" dxfId="59" priority="52" stopIfTrue="1">
      <formula>(AC14="")</formula>
    </cfRule>
    <cfRule type="expression" dxfId="58" priority="53" stopIfTrue="1">
      <formula>(NOT(OR(AC14="A",AC14="B",AC14="C",AC14="X",AC14="P",AND(AB14&gt;=0,AB14&lt;=4,ISNUMBER(AB14)))))</formula>
    </cfRule>
  </conditionalFormatting>
  <conditionalFormatting sqref="AB14">
    <cfRule type="expression" dxfId="57" priority="50" stopIfTrue="1">
      <formula>(AC14="")</formula>
    </cfRule>
    <cfRule type="expression" dxfId="56" priority="51" stopIfTrue="1">
      <formula>(NOT(OR(AC14="A",AC14="B",AC14="C",AC14="X",AC14="P",AND(AC14&gt;=0,AC14&lt;=4,ISNUMBER(AC14)))))</formula>
    </cfRule>
  </conditionalFormatting>
  <conditionalFormatting sqref="A3">
    <cfRule type="expression" dxfId="55" priority="727" stopIfTrue="1">
      <formula>SUM(F7:F19)&lt;40</formula>
    </cfRule>
    <cfRule type="expression" dxfId="54" priority="728" stopIfTrue="1">
      <formula>SUM(F7:F19)&gt;40</formula>
    </cfRule>
  </conditionalFormatting>
  <conditionalFormatting sqref="H18">
    <cfRule type="expression" dxfId="53" priority="45" stopIfTrue="1">
      <formula>H18&lt;&gt;""</formula>
    </cfRule>
  </conditionalFormatting>
  <conditionalFormatting sqref="A19">
    <cfRule type="expression" dxfId="52" priority="44" stopIfTrue="1">
      <formula>(C19="")</formula>
    </cfRule>
  </conditionalFormatting>
  <conditionalFormatting sqref="B19">
    <cfRule type="expression" dxfId="51" priority="43" stopIfTrue="1">
      <formula>(C19="")</formula>
    </cfRule>
  </conditionalFormatting>
  <conditionalFormatting sqref="A19">
    <cfRule type="expression" dxfId="50" priority="42" stopIfTrue="1">
      <formula>(C19="")</formula>
    </cfRule>
  </conditionalFormatting>
  <conditionalFormatting sqref="B19">
    <cfRule type="expression" dxfId="49" priority="41" stopIfTrue="1">
      <formula>(C19="")</formula>
    </cfRule>
  </conditionalFormatting>
  <conditionalFormatting sqref="A18">
    <cfRule type="expression" dxfId="48" priority="40" stopIfTrue="1">
      <formula>(C18="")</formula>
    </cfRule>
  </conditionalFormatting>
  <conditionalFormatting sqref="B18">
    <cfRule type="expression" dxfId="47" priority="39" stopIfTrue="1">
      <formula>(C18="")</formula>
    </cfRule>
  </conditionalFormatting>
  <conditionalFormatting sqref="A18">
    <cfRule type="expression" dxfId="46" priority="38" stopIfTrue="1">
      <formula>(C18="")</formula>
    </cfRule>
  </conditionalFormatting>
  <conditionalFormatting sqref="B18">
    <cfRule type="expression" dxfId="45" priority="37" stopIfTrue="1">
      <formula>(C18="")</formula>
    </cfRule>
  </conditionalFormatting>
  <conditionalFormatting sqref="Q3">
    <cfRule type="expression" dxfId="44" priority="729" stopIfTrue="1">
      <formula>SUM(U7:U20)&lt;32</formula>
    </cfRule>
    <cfRule type="expression" dxfId="43" priority="730" stopIfTrue="1">
      <formula>SUM(U7:U20)&gt;32</formula>
    </cfRule>
  </conditionalFormatting>
  <conditionalFormatting sqref="W20 W7:W16">
    <cfRule type="expression" dxfId="42" priority="31" stopIfTrue="1">
      <formula>W7&lt;&gt;""</formula>
    </cfRule>
  </conditionalFormatting>
  <conditionalFormatting sqref="Q20 Q7:Q16">
    <cfRule type="expression" dxfId="41" priority="29" stopIfTrue="1">
      <formula>(S7="")</formula>
    </cfRule>
    <cfRule type="expression" dxfId="40" priority="30" stopIfTrue="1">
      <formula>(NOT(OR(S7="A",S7="B",S7="C",S7="X",S7="P",AND(R7&gt;=0,R7&lt;=4,ISNUMBER(R7)))))</formula>
    </cfRule>
  </conditionalFormatting>
  <conditionalFormatting sqref="R20 R7:R16">
    <cfRule type="expression" dxfId="39" priority="27" stopIfTrue="1">
      <formula>(S7="")</formula>
    </cfRule>
    <cfRule type="expression" dxfId="38" priority="28" stopIfTrue="1">
      <formula>(NOT(OR(S7="A",S7="B",S7="C",S7="X",S7="P",AND(S7&gt;=0,S7&lt;=4,ISNUMBER(S7)))))</formula>
    </cfRule>
  </conditionalFormatting>
  <conditionalFormatting sqref="W19">
    <cfRule type="expression" dxfId="37" priority="26" stopIfTrue="1">
      <formula>W19&lt;&gt;""</formula>
    </cfRule>
  </conditionalFormatting>
  <conditionalFormatting sqref="Q19">
    <cfRule type="expression" dxfId="36" priority="24" stopIfTrue="1">
      <formula>(S19="")</formula>
    </cfRule>
    <cfRule type="expression" dxfId="35" priority="25" stopIfTrue="1">
      <formula>(NOT(OR(S19="A",S19="B",S19="C",S19="X",S19="P",AND(R19&gt;=0,R19&lt;=4,ISNUMBER(R19)))))</formula>
    </cfRule>
  </conditionalFormatting>
  <conditionalFormatting sqref="R19">
    <cfRule type="expression" dxfId="34" priority="22" stopIfTrue="1">
      <formula>(S19="")</formula>
    </cfRule>
    <cfRule type="expression" dxfId="33" priority="23" stopIfTrue="1">
      <formula>(NOT(OR(S19="A",S19="B",S19="C",S19="X",S19="P",AND(S19&gt;=0,S19&lt;=4,ISNUMBER(S19)))))</formula>
    </cfRule>
  </conditionalFormatting>
  <conditionalFormatting sqref="W18">
    <cfRule type="expression" dxfId="32" priority="21" stopIfTrue="1">
      <formula>W18&lt;&gt;""</formula>
    </cfRule>
  </conditionalFormatting>
  <conditionalFormatting sqref="Q18">
    <cfRule type="expression" dxfId="31" priority="19" stopIfTrue="1">
      <formula>(S18="")</formula>
    </cfRule>
    <cfRule type="expression" dxfId="30" priority="20" stopIfTrue="1">
      <formula>(NOT(OR(S18="A",S18="B",S18="C",S18="X",S18="P",AND(R18&gt;=0,R18&lt;=4,ISNUMBER(R18)))))</formula>
    </cfRule>
  </conditionalFormatting>
  <conditionalFormatting sqref="R18">
    <cfRule type="expression" dxfId="29" priority="17" stopIfTrue="1">
      <formula>(S18="")</formula>
    </cfRule>
    <cfRule type="expression" dxfId="28" priority="18" stopIfTrue="1">
      <formula>(NOT(OR(S18="A",S18="B",S18="C",S18="X",S18="P",AND(S18&gt;=0,S18&lt;=4,ISNUMBER(S18)))))</formula>
    </cfRule>
  </conditionalFormatting>
  <conditionalFormatting sqref="W17">
    <cfRule type="expression" dxfId="27" priority="16" stopIfTrue="1">
      <formula>W17&lt;&gt;""</formula>
    </cfRule>
  </conditionalFormatting>
  <conditionalFormatting sqref="Q17">
    <cfRule type="expression" dxfId="26" priority="14" stopIfTrue="1">
      <formula>(S17="")</formula>
    </cfRule>
    <cfRule type="expression" dxfId="25" priority="15" stopIfTrue="1">
      <formula>(NOT(OR(S17="A",S17="B",S17="C",S17="X",S17="P",AND(R17&gt;=0,R17&lt;=4,ISNUMBER(R17)))))</formula>
    </cfRule>
  </conditionalFormatting>
  <conditionalFormatting sqref="R17">
    <cfRule type="expression" dxfId="24" priority="12" stopIfTrue="1">
      <formula>(S17="")</formula>
    </cfRule>
    <cfRule type="expression" dxfId="23" priority="13" stopIfTrue="1">
      <formula>(NOT(OR(S17="A",S17="B",S17="C",S17="X",S17="P",AND(S17&gt;=0,S17&lt;=4,ISNUMBER(S17)))))</formula>
    </cfRule>
  </conditionalFormatting>
  <conditionalFormatting sqref="AA7">
    <cfRule type="expression" dxfId="22" priority="735" stopIfTrue="1">
      <formula>SUM(AF9:AF18)&lt;27</formula>
    </cfRule>
    <cfRule type="expression" dxfId="21" priority="736" stopIfTrue="1">
      <formula>SUM(AF9:AF18)&gt;27</formula>
    </cfRule>
  </conditionalFormatting>
  <conditionalFormatting sqref="AA3">
    <cfRule type="expression" dxfId="20" priority="737" stopIfTrue="1">
      <formula>SUM(AE9:AE43)&lt;60</formula>
    </cfRule>
    <cfRule type="expression" dxfId="19" priority="738" stopIfTrue="1">
      <formula>SUM(AE9:AE43)&gt;60</formula>
    </cfRule>
  </conditionalFormatting>
  <conditionalFormatting sqref="AA39">
    <cfRule type="expression" dxfId="18" priority="740" stopIfTrue="1">
      <formula>(AC40="")</formula>
    </cfRule>
  </conditionalFormatting>
  <conditionalFormatting sqref="AA19">
    <cfRule type="expression" dxfId="17" priority="778" stopIfTrue="1">
      <formula>SUM(AF23:AF24)&lt;6</formula>
    </cfRule>
    <cfRule type="expression" dxfId="16" priority="779" stopIfTrue="1">
      <formula>SUM(AF23:AF24)&gt;6</formula>
    </cfRule>
  </conditionalFormatting>
  <conditionalFormatting sqref="AA22">
    <cfRule type="expression" dxfId="15" priority="780" stopIfTrue="1">
      <formula>SUM(AF24:AF24)&lt;9</formula>
    </cfRule>
    <cfRule type="expression" dxfId="14" priority="781" stopIfTrue="1">
      <formula>SUM(AF24:AF24)&gt;9</formula>
    </cfRule>
  </conditionalFormatting>
  <conditionalFormatting sqref="AA21">
    <cfRule type="expression" dxfId="13" priority="782" stopIfTrue="1">
      <formula>SUM(AF24:AF24)&lt;9</formula>
    </cfRule>
    <cfRule type="expression" dxfId="12" priority="783" stopIfTrue="1">
      <formula>SUM(AF24:AF24)&gt;9</formula>
    </cfRule>
  </conditionalFormatting>
  <conditionalFormatting sqref="AA20">
    <cfRule type="expression" dxfId="11" priority="784" stopIfTrue="1">
      <formula>SUM(AF24:AF24)&lt;9</formula>
    </cfRule>
    <cfRule type="expression" dxfId="10" priority="785" stopIfTrue="1">
      <formula>SUM(AF24:AF24)&gt;9</formula>
    </cfRule>
  </conditionalFormatting>
  <conditionalFormatting sqref="Q29:R29">
    <cfRule type="expression" dxfId="9" priority="11">
      <formula>"$Q$29&lt;2"</formula>
    </cfRule>
  </conditionalFormatting>
  <conditionalFormatting sqref="A26:A41">
    <cfRule type="expression" dxfId="8" priority="10" stopIfTrue="1">
      <formula>(C26="")</formula>
    </cfRule>
  </conditionalFormatting>
  <conditionalFormatting sqref="B26:B41">
    <cfRule type="expression" dxfId="7" priority="9" stopIfTrue="1">
      <formula>(C26="")</formula>
    </cfRule>
  </conditionalFormatting>
  <conditionalFormatting sqref="A26:A41">
    <cfRule type="expression" dxfId="6" priority="8" stopIfTrue="1">
      <formula>(C26="")</formula>
    </cfRule>
  </conditionalFormatting>
  <conditionalFormatting sqref="B26:B41">
    <cfRule type="expression" dxfId="5" priority="7" stopIfTrue="1">
      <formula>(C26="")</formula>
    </cfRule>
  </conditionalFormatting>
  <conditionalFormatting sqref="I27:I41">
    <cfRule type="expression" dxfId="4" priority="6" stopIfTrue="1">
      <formula>(K27="")</formula>
    </cfRule>
  </conditionalFormatting>
  <conditionalFormatting sqref="J27:J41">
    <cfRule type="expression" dxfId="3" priority="5" stopIfTrue="1">
      <formula>(K27="")</formula>
    </cfRule>
  </conditionalFormatting>
  <conditionalFormatting sqref="I27:I41">
    <cfRule type="expression" dxfId="2" priority="4" stopIfTrue="1">
      <formula>(K27="")</formula>
    </cfRule>
  </conditionalFormatting>
  <conditionalFormatting sqref="J27:J41">
    <cfRule type="expression" dxfId="1" priority="3" stopIfTrue="1">
      <formula>(K27="")</formula>
    </cfRule>
  </conditionalFormatting>
  <conditionalFormatting sqref="AA35 AJ35">
    <cfRule type="expression" dxfId="0" priority="2" stopIfTrue="1">
      <formula>(AC36="")</formula>
    </cfRule>
  </conditionalFormatting>
  <printOptions horizontalCentered="1" verticalCentered="1"/>
  <pageMargins left="0.3" right="0.3" top="0.2" bottom="0.2" header="0.5" footer="0.5"/>
  <pageSetup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AGED-ANAG</vt:lpstr>
      <vt:lpstr>'AGED-ANAG'!Print_Area</vt:lpstr>
    </vt:vector>
  </TitlesOfParts>
  <Company>Oklahoma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tiers@okstate.edu</dc:creator>
  <cp:lastModifiedBy>Wray, Laura</cp:lastModifiedBy>
  <cp:lastPrinted>2020-03-27T15:03:27Z</cp:lastPrinted>
  <dcterms:created xsi:type="dcterms:W3CDTF">2011-07-12T20:37:04Z</dcterms:created>
  <dcterms:modified xsi:type="dcterms:W3CDTF">2020-07-10T18:48:22Z</dcterms:modified>
</cp:coreProperties>
</file>