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B186458A-5AB5-41A6-ADA1-0CEC962CAC1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VR-ENVP" sheetId="3" r:id="rId1"/>
  </sheets>
  <definedNames>
    <definedName name="_xlnm.Print_Area" localSheetId="0">'ENVR-ENVP'!$A$1:$AI$44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3" l="1"/>
  <c r="Q23" i="3"/>
  <c r="V16" i="3" l="1"/>
  <c r="U16" i="3"/>
  <c r="T16" i="3"/>
  <c r="V15" i="3"/>
  <c r="U15" i="3"/>
  <c r="T15" i="3"/>
  <c r="V14" i="3"/>
  <c r="U14" i="3"/>
  <c r="T14" i="3"/>
  <c r="V11" i="3"/>
  <c r="U11" i="3"/>
  <c r="T11" i="3"/>
  <c r="V9" i="3"/>
  <c r="U9" i="3"/>
  <c r="T9" i="3"/>
  <c r="V12" i="3"/>
  <c r="U12" i="3"/>
  <c r="T12" i="3"/>
  <c r="G19" i="3"/>
  <c r="F19" i="3"/>
  <c r="E19" i="3"/>
  <c r="G17" i="3"/>
  <c r="F17" i="3"/>
  <c r="E17" i="3"/>
  <c r="G18" i="3"/>
  <c r="F18" i="3"/>
  <c r="E18" i="3"/>
  <c r="G13" i="3"/>
  <c r="F13" i="3"/>
  <c r="E13" i="3"/>
  <c r="AF15" i="3" l="1"/>
  <c r="AE15" i="3"/>
  <c r="AD15" i="3"/>
  <c r="AD19" i="3" l="1"/>
  <c r="AE19" i="3"/>
  <c r="AF19" i="3"/>
  <c r="AD13" i="3"/>
  <c r="AE13" i="3"/>
  <c r="AF13" i="3"/>
  <c r="AD12" i="3"/>
  <c r="AE12" i="3"/>
  <c r="AF12" i="3"/>
  <c r="T17" i="3"/>
  <c r="U17" i="3"/>
  <c r="V17" i="3"/>
  <c r="AF37" i="3" l="1"/>
  <c r="AE37" i="3"/>
  <c r="AD37" i="3"/>
  <c r="AF36" i="3"/>
  <c r="AE36" i="3"/>
  <c r="AD36" i="3"/>
  <c r="AF35" i="3"/>
  <c r="AE35" i="3"/>
  <c r="AD35" i="3"/>
  <c r="AF34" i="3"/>
  <c r="AE34" i="3"/>
  <c r="AD34" i="3"/>
  <c r="AF33" i="3"/>
  <c r="AE33" i="3"/>
  <c r="AD33" i="3"/>
  <c r="AF32" i="3"/>
  <c r="AE32" i="3"/>
  <c r="AD32" i="3"/>
  <c r="AF21" i="3"/>
  <c r="AE21" i="3"/>
  <c r="AD21" i="3"/>
  <c r="E22" i="3"/>
  <c r="F22" i="3"/>
  <c r="G22" i="3"/>
  <c r="O44" i="3" l="1"/>
  <c r="N44" i="3"/>
  <c r="M44" i="3"/>
  <c r="G44" i="3"/>
  <c r="F44" i="3"/>
  <c r="E44" i="3"/>
  <c r="O43" i="3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G23" i="3"/>
  <c r="F23" i="3"/>
  <c r="E23" i="3"/>
  <c r="AF20" i="3"/>
  <c r="AE20" i="3"/>
  <c r="AD20" i="3"/>
  <c r="G21" i="3"/>
  <c r="F21" i="3"/>
  <c r="E21" i="3"/>
  <c r="G20" i="3"/>
  <c r="F20" i="3"/>
  <c r="E20" i="3"/>
  <c r="G16" i="3"/>
  <c r="F16" i="3"/>
  <c r="E16" i="3"/>
  <c r="G15" i="3"/>
  <c r="F15" i="3"/>
  <c r="E15" i="3"/>
  <c r="G14" i="3"/>
  <c r="F14" i="3"/>
  <c r="E14" i="3"/>
  <c r="AF16" i="3"/>
  <c r="AE16" i="3"/>
  <c r="AD16" i="3"/>
  <c r="V18" i="3"/>
  <c r="U18" i="3"/>
  <c r="T18" i="3"/>
  <c r="G12" i="3"/>
  <c r="F12" i="3"/>
  <c r="E12" i="3"/>
  <c r="AF14" i="3"/>
  <c r="AE14" i="3"/>
  <c r="AD14" i="3"/>
  <c r="V13" i="3"/>
  <c r="U13" i="3"/>
  <c r="T13" i="3"/>
  <c r="G11" i="3"/>
  <c r="F11" i="3"/>
  <c r="E11" i="3"/>
  <c r="V10" i="3"/>
  <c r="U10" i="3"/>
  <c r="T10" i="3"/>
  <c r="Q27" i="3" s="1"/>
  <c r="AF11" i="3"/>
  <c r="AE11" i="3"/>
  <c r="AD11" i="3"/>
  <c r="G10" i="3"/>
  <c r="F10" i="3"/>
  <c r="E10" i="3"/>
  <c r="AF10" i="3"/>
  <c r="AE10" i="3"/>
  <c r="AD10" i="3"/>
  <c r="V8" i="3"/>
  <c r="U8" i="3"/>
  <c r="T8" i="3"/>
  <c r="G9" i="3"/>
  <c r="F9" i="3"/>
  <c r="E9" i="3"/>
  <c r="AF9" i="3"/>
  <c r="AE9" i="3"/>
  <c r="AD9" i="3"/>
  <c r="G8" i="3"/>
  <c r="F8" i="3"/>
  <c r="E8" i="3"/>
  <c r="V7" i="3"/>
  <c r="U7" i="3"/>
  <c r="T7" i="3"/>
  <c r="G7" i="3"/>
  <c r="F7" i="3"/>
  <c r="E7" i="3"/>
  <c r="Q26" i="3" l="1"/>
  <c r="Q25" i="3"/>
  <c r="Q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Windows User</author>
    <author>Tiers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0" authorId="1" shapeId="0" xr:uid="{00000000-0006-0000-0000-000004000000}">
      <text>
        <r>
          <rPr>
            <sz val="9"/>
            <color indexed="81"/>
            <rFont val="Tahoma"/>
            <family val="2"/>
          </rPr>
          <t>or BIOC 2344
or CHEM 3015</t>
        </r>
      </text>
    </comment>
    <comment ref="S12" authorId="2" shapeId="0" xr:uid="{00000000-0006-0000-0000-000005000000}">
      <text>
        <r>
          <rPr>
            <sz val="9"/>
            <color indexed="81"/>
            <rFont val="Tahoma"/>
            <family val="2"/>
          </rPr>
          <t>or 1215</t>
        </r>
      </text>
    </comment>
    <comment ref="S13" authorId="2" shapeId="0" xr:uid="{00000000-0006-0000-0000-000006000000}">
      <text>
        <r>
          <rPr>
            <sz val="9"/>
            <color indexed="81"/>
            <rFont val="Tahoma"/>
            <family val="2"/>
          </rPr>
          <t>or 1225</t>
        </r>
      </text>
    </comment>
    <comment ref="S14" authorId="1" shapeId="0" xr:uid="{00000000-0006-0000-0000-000007000000}">
      <text>
        <r>
          <rPr>
            <sz val="9"/>
            <color indexed="81"/>
            <rFont val="Tahoma"/>
            <family val="2"/>
          </rPr>
          <t>or BIOL 1604</t>
        </r>
      </text>
    </comment>
    <comment ref="AC14" authorId="1" shapeId="0" xr:uid="{00000000-0006-0000-0000-000008000000}">
      <text>
        <r>
          <rPr>
            <sz val="9"/>
            <color indexed="81"/>
            <rFont val="Tahoma"/>
            <family val="2"/>
          </rPr>
          <t>or ENVR 4512
or POLS 4363</t>
        </r>
      </text>
    </comment>
    <comment ref="S16" authorId="3" shapeId="0" xr:uid="{00000000-0006-0000-0000-000009000000}">
      <text>
        <r>
          <rPr>
            <sz val="9"/>
            <color indexed="81"/>
            <rFont val="Tahoma"/>
            <family val="2"/>
          </rPr>
          <t>or 1813</t>
        </r>
      </text>
    </comment>
    <comment ref="AC16" authorId="2" shapeId="0" xr:uid="{00000000-0006-0000-0000-00000A000000}">
      <text>
        <r>
          <rPr>
            <sz val="9"/>
            <color indexed="81"/>
            <rFont val="Tahoma"/>
            <family val="2"/>
          </rPr>
          <t>or BIOL 4303</t>
        </r>
      </text>
    </comment>
    <comment ref="C17" authorId="1" shapeId="0" xr:uid="{00000000-0006-0000-0000-00000B000000}">
      <text>
        <r>
          <rPr>
            <sz val="9"/>
            <color indexed="81"/>
            <rFont val="Tahoma"/>
            <family val="2"/>
          </rPr>
          <t>or SPCH 2713</t>
        </r>
      </text>
    </comment>
    <comment ref="C18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8" authorId="2" shapeId="0" xr:uid="{00000000-0006-0000-0000-00000D000000}">
      <text>
        <r>
          <rPr>
            <sz val="9"/>
            <color indexed="81"/>
            <rFont val="Tahoma"/>
            <family val="2"/>
          </rPr>
          <t>or BCOM 3113
or ENGL 3323</t>
        </r>
      </text>
    </comment>
    <comment ref="C19" authorId="1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0" authorId="2" shapeId="0" xr:uid="{00000000-0006-0000-0000-00000F000000}">
      <text>
        <r>
          <rPr>
            <sz val="9"/>
            <color indexed="81"/>
            <rFont val="Tahoma"/>
            <family val="2"/>
          </rPr>
          <t>or 4033, 4043, or 4053</t>
        </r>
      </text>
    </comment>
    <comment ref="AC21" authorId="1" shapeId="0" xr:uid="{00000000-0006-0000-0000-000010000000}">
      <text>
        <r>
          <rPr>
            <sz val="9"/>
            <color indexed="81"/>
            <rFont val="Tahoma"/>
            <family val="2"/>
          </rPr>
          <t>or LA 4423 or 4453</t>
        </r>
      </text>
    </comment>
  </commentList>
</comments>
</file>

<file path=xl/sharedStrings.xml><?xml version="1.0" encoding="utf-8"?>
<sst xmlns="http://schemas.openxmlformats.org/spreadsheetml/2006/main" count="92" uniqueCount="57">
  <si>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</si>
  <si>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</si>
  <si>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</si>
  <si>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</si>
  <si>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</si>
  <si>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</si>
  <si>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</si>
  <si>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</si>
  <si>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</si>
  <si>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</si>
  <si>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</si>
  <si>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</si>
  <si>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</si>
  <si>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</si>
  <si>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</si>
  <si>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SOIL</t>
  </si>
  <si>
    <t>STAT</t>
  </si>
  <si>
    <t>(H)</t>
  </si>
  <si>
    <t>BIOL</t>
  </si>
  <si>
    <t>CHEM</t>
  </si>
  <si>
    <t>ENVR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</si>
  <si>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</si>
  <si>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</si>
  <si>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</si>
  <si>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</si>
  <si>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</si>
  <si>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</si>
  <si>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</si>
  <si>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</si>
  <si>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</si>
  <si>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</si>
  <si>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</si>
  <si>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</si>
  <si>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</si>
  <si>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GEOL</t>
  </si>
  <si>
    <t>PHYS</t>
  </si>
  <si>
    <t>Elective Hours:</t>
  </si>
  <si>
    <t>(D)</t>
  </si>
  <si>
    <t>NREM</t>
  </si>
  <si>
    <t>ENVR-ENVP</t>
  </si>
  <si>
    <t>SOC</t>
  </si>
  <si>
    <t>(N)</t>
  </si>
  <si>
    <t>AGCM</t>
  </si>
  <si>
    <t>GENED</t>
  </si>
  <si>
    <t>PBIO</t>
  </si>
  <si>
    <t>LNAME, FNAME</t>
  </si>
  <si>
    <t>ADVISOR</t>
  </si>
  <si>
    <t>EARNED U/D HOURS (40)</t>
  </si>
  <si>
    <t>GPA U/D HOURS</t>
  </si>
  <si>
    <t>2020-21</t>
  </si>
  <si>
    <t>General Education Requirements:  40 Hours</t>
  </si>
  <si>
    <t>College/Dept. Requirements:  41 Hours</t>
  </si>
  <si>
    <t>Major Requirements:  43 Hours</t>
  </si>
  <si>
    <t>Core Courses:  23 Hours</t>
  </si>
  <si>
    <t>Additional Core:  9 Hours</t>
  </si>
  <si>
    <t>Ag</t>
  </si>
  <si>
    <t>Related Courses:  11 Hours (6 upper-division)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</si>
</sst>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16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1" xfId="2" applyFont="1" applyBorder="1" applyAlignment="1" applyProtection="1">
      <alignment horizontal="left"/>
      <protection locked="0" hidden="1"/>
    </xf>
    <xf numFmtId="0" fontId="5" fillId="0" borderId="0" xfId="2" applyFill="1" applyBorder="1" applyAlignment="1" applyProtection="1">
      <protection locked="0"/>
    </xf>
    <xf numFmtId="0" fontId="2" fillId="0" borderId="4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locked="0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2" fillId="0" borderId="10" xfId="2" applyFont="1" applyBorder="1" applyProtection="1">
      <protection locked="0"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5" fillId="0" borderId="13" xfId="2" applyBorder="1" applyProtection="1">
      <protection hidden="1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2" borderId="16" xfId="2" applyFill="1" applyBorder="1" applyProtection="1">
      <protection hidden="1"/>
    </xf>
    <xf numFmtId="0" fontId="5" fillId="2" borderId="17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0" fillId="0" borderId="0" xfId="2" applyFont="1" applyBorder="1" applyProtection="1">
      <protection locked="0"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Border="1" applyAlignment="1"/>
    <xf numFmtId="0" fontId="5" fillId="0" borderId="0" xfId="2" applyBorder="1" applyAlignment="1" applyProtection="1">
      <alignment horizontal="left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hidden="1"/>
    </xf>
    <xf numFmtId="0" fontId="5" fillId="0" borderId="0" xfId="2" applyBorder="1" applyAlignment="1" applyProtection="1"/>
    <xf numFmtId="0" fontId="8" fillId="0" borderId="0" xfId="2" applyFont="1" applyBorder="1" applyAlignment="1" applyProtection="1"/>
    <xf numFmtId="0" fontId="2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/>
    <xf numFmtId="0" fontId="2" fillId="0" borderId="0" xfId="2" applyFont="1" applyBorder="1" applyProtection="1"/>
    <xf numFmtId="0" fontId="0" fillId="0" borderId="11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hidden="1"/>
    </xf>
    <xf numFmtId="0" fontId="2" fillId="0" borderId="1" xfId="2" applyFont="1" applyBorder="1" applyProtection="1">
      <protection locked="0" hidden="1"/>
    </xf>
    <xf numFmtId="0" fontId="2" fillId="0" borderId="1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4" xfId="2" applyFont="1" applyBorder="1" applyProtection="1">
      <protection locked="0"/>
    </xf>
    <xf numFmtId="0" fontId="0" fillId="0" borderId="0" xfId="2" applyFont="1" applyBorder="1" applyProtection="1">
      <protection locked="0"/>
    </xf>
    <xf numFmtId="0" fontId="5" fillId="0" borderId="0" xfId="2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164" fontId="15" fillId="3" borderId="2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0" xfId="2" applyFont="1" applyBorder="1"/>
    <xf numFmtId="0" fontId="2" fillId="0" borderId="3" xfId="2" applyFont="1" applyBorder="1" applyAlignment="1" applyProtection="1">
      <alignment horizontal="left"/>
      <protection locked="0"/>
    </xf>
    <xf numFmtId="0" fontId="5" fillId="0" borderId="3" xfId="2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5" fillId="0" borderId="0" xfId="2" applyBorder="1" applyAlignment="1">
      <alignment horizontal="left"/>
    </xf>
    <xf numFmtId="0" fontId="2" fillId="0" borderId="0" xfId="2" applyFont="1" applyBorder="1"/>
    <xf numFmtId="0" fontId="6" fillId="0" borderId="0" xfId="2" applyFon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</xf>
    <xf numFmtId="0" fontId="3" fillId="0" borderId="0" xfId="2" applyFont="1" applyBorder="1" applyAlignment="1" applyProtection="1">
      <alignment horizontal="center"/>
      <protection hidden="1"/>
    </xf>
    <xf numFmtId="0" fontId="5" fillId="0" borderId="19" xfId="2" applyBorder="1" applyProtection="1">
      <protection hidden="1"/>
    </xf>
    <xf numFmtId="0" fontId="5" fillId="0" borderId="20" xfId="2" applyBorder="1" applyProtection="1">
      <protection hidden="1"/>
    </xf>
    <xf numFmtId="0" fontId="5" fillId="0" borderId="21" xfId="2" applyBorder="1" applyProtection="1">
      <protection hidden="1"/>
    </xf>
    <xf numFmtId="0" fontId="5" fillId="2" borderId="22" xfId="2" applyFill="1" applyBorder="1" applyProtection="1"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protection hidden="1"/>
    </xf>
    <xf numFmtId="0" fontId="2" fillId="0" borderId="0" xfId="2" applyFont="1" applyBorder="1" applyProtection="1">
      <protection locked="0"/>
    </xf>
    <xf numFmtId="0" fontId="2" fillId="0" borderId="0" xfId="2" applyFont="1" applyBorder="1" applyProtection="1">
      <protection locked="0" hidden="1"/>
    </xf>
    <xf numFmtId="0" fontId="2" fillId="0" borderId="23" xfId="2" applyFont="1" applyBorder="1" applyProtection="1">
      <protection locked="0" hidden="1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left"/>
      <protection locked="0"/>
    </xf>
    <xf numFmtId="0" fontId="5" fillId="0" borderId="5" xfId="2" applyBorder="1" applyAlignment="1" applyProtection="1">
      <alignment horizontal="center"/>
      <protection hidden="1"/>
    </xf>
    <xf numFmtId="0" fontId="2" fillId="0" borderId="18" xfId="2" applyFont="1" applyBorder="1" applyAlignment="1" applyProtection="1">
      <alignment horizontal="center"/>
      <protection locked="0"/>
    </xf>
    <xf numFmtId="0" fontId="5" fillId="0" borderId="18" xfId="2" applyFill="1" applyBorder="1" applyAlignment="1" applyProtection="1">
      <alignment horizontal="left"/>
      <protection locked="0"/>
    </xf>
    <xf numFmtId="2" fontId="5" fillId="0" borderId="5" xfId="2" applyNumberForma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protection hidden="1"/>
    </xf>
    <xf numFmtId="1" fontId="5" fillId="0" borderId="6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9" xfId="2" applyNumberForma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7" fillId="0" borderId="6" xfId="2" applyFont="1" applyBorder="1" applyAlignment="1" applyProtection="1">
      <alignment horizontal="center"/>
      <protection hidden="1"/>
    </xf>
    <xf numFmtId="2" fontId="5" fillId="0" borderId="8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31</xdr:row>
      <xdr:rowOff>26251</xdr:rowOff>
    </xdr:from>
    <xdr:to>
      <xdr:col>25</xdr:col>
      <xdr:colOff>20053</xdr:colOff>
      <xdr:row>43</xdr:row>
      <xdr:rowOff>105004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86648" y="5337646"/>
          <a:ext cx="2551059" cy="210880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24</xdr:col>
      <xdr:colOff>721348</xdr:colOff>
      <xdr:row>23</xdr:row>
      <xdr:rowOff>93335</xdr:rowOff>
    </xdr:from>
    <xdr:to>
      <xdr:col>34</xdr:col>
      <xdr:colOff>713114</xdr:colOff>
      <xdr:row>30</xdr:row>
      <xdr:rowOff>5333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36248" y="3827135"/>
          <a:ext cx="3020716" cy="1397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/>
            <a:t>ANTH</a:t>
          </a:r>
          <a:r>
            <a:rPr lang="en-US" sz="1100" baseline="0"/>
            <a:t> 3353; </a:t>
          </a:r>
          <a:r>
            <a:rPr lang="en-US" sz="1100" b="1" baseline="0"/>
            <a:t>BCOM</a:t>
          </a:r>
          <a:r>
            <a:rPr lang="en-US" sz="1100" baseline="0"/>
            <a:t> 3223; </a:t>
          </a:r>
          <a:r>
            <a:rPr lang="en-US" sz="1100" b="1" baseline="0"/>
            <a:t>CIVE</a:t>
          </a:r>
          <a:r>
            <a:rPr lang="en-US" sz="1100" baseline="0"/>
            <a:t> 3853; </a:t>
          </a:r>
          <a:r>
            <a:rPr lang="en-US" sz="1100" b="1" baseline="0"/>
            <a:t>ECON</a:t>
          </a:r>
          <a:r>
            <a:rPr lang="en-US" sz="1100" baseline="0"/>
            <a:t> 2103, 3903;</a:t>
          </a:r>
          <a:r>
            <a:rPr lang="en-US" sz="1100" b="1" baseline="0"/>
            <a:t> ENTO </a:t>
          </a:r>
          <a:r>
            <a:rPr lang="en-US" sz="1100" baseline="0"/>
            <a:t>2003, 2223, 2993, 4223, 4484; </a:t>
          </a:r>
          <a:r>
            <a:rPr lang="en-US" sz="1100" b="1" baseline="0"/>
            <a:t>ENVR</a:t>
          </a:r>
          <a:r>
            <a:rPr lang="en-US" sz="1100" baseline="0"/>
            <a:t> 4363, 4893, 4913; </a:t>
          </a:r>
          <a:r>
            <a:rPr lang="en-US" sz="1100" b="1" baseline="0"/>
            <a:t>GEOG</a:t>
          </a:r>
          <a:r>
            <a:rPr lang="en-US" sz="1100" baseline="0"/>
            <a:t> 2344, 4203; </a:t>
          </a:r>
          <a:r>
            <a:rPr lang="en-US" sz="1100" b="1" baseline="0"/>
            <a:t>GEOL</a:t>
          </a:r>
          <a:r>
            <a:rPr lang="en-US" sz="1100" baseline="0"/>
            <a:t> 3503, 4453; </a:t>
          </a:r>
          <a:r>
            <a:rPr lang="en-US" sz="1100" b="1" baseline="0"/>
            <a:t>HORT</a:t>
          </a:r>
          <a:r>
            <a:rPr lang="en-US" sz="1100" baseline="0"/>
            <a:t> 2123; </a:t>
          </a:r>
          <a:r>
            <a:rPr lang="en-US" sz="1100" b="1" baseline="0"/>
            <a:t>LA</a:t>
          </a:r>
          <a:r>
            <a:rPr lang="en-US" sz="1100" baseline="0"/>
            <a:t> 4423, 4433; </a:t>
          </a:r>
          <a:r>
            <a:rPr lang="en-US" sz="1100" b="1" baseline="0"/>
            <a:t>NREM</a:t>
          </a:r>
          <a:r>
            <a:rPr lang="en-US" sz="1100" baseline="0"/>
            <a:t> 2083, 3613, 4403;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PBIO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3253, 3263; </a:t>
          </a:r>
          <a:r>
            <a:rPr lang="en-US" sz="1100" b="1" baseline="0"/>
            <a:t>PHYS</a:t>
          </a:r>
          <a:r>
            <a:rPr lang="en-US" sz="1100" baseline="0"/>
            <a:t> 1214 or 2114; </a:t>
          </a:r>
          <a:r>
            <a:rPr lang="en-US" sz="1100" b="1" baseline="0"/>
            <a:t>POLS</a:t>
          </a:r>
          <a:r>
            <a:rPr lang="en-US" sz="1100" baseline="0"/>
            <a:t> 3493; </a:t>
          </a:r>
          <a:r>
            <a:rPr lang="en-US" sz="1100" b="1" baseline="0"/>
            <a:t>SOC</a:t>
          </a:r>
          <a:r>
            <a:rPr lang="en-US" sz="1100" baseline="0"/>
            <a:t> 1113; </a:t>
          </a:r>
          <a:r>
            <a:rPr lang="en-US" sz="1100" b="1" baseline="0"/>
            <a:t>SOIL</a:t>
          </a:r>
          <a:r>
            <a:rPr lang="en-US" sz="1100" baseline="0"/>
            <a:t> 3433, 4234, 4463, 4483, 4683; or </a:t>
          </a:r>
          <a:r>
            <a:rPr lang="en-US" sz="1100" b="1" baseline="0"/>
            <a:t>BIOL</a:t>
          </a:r>
          <a:r>
            <a:rPr lang="en-US" sz="1100" baseline="0"/>
            <a:t> 4434.</a:t>
          </a:r>
          <a:endParaRPr lang="en-US" sz="1100"/>
        </a:p>
      </xdr:txBody>
    </xdr:sp>
    <xdr:clientData/>
  </xdr:twoCellAnchor>
  <xdr:twoCellAnchor>
    <xdr:from>
      <xdr:col>25</xdr:col>
      <xdr:colOff>66675</xdr:colOff>
      <xdr:row>39</xdr:row>
      <xdr:rowOff>40106</xdr:rowOff>
    </xdr:from>
    <xdr:to>
      <xdr:col>34</xdr:col>
      <xdr:colOff>733425</xdr:colOff>
      <xdr:row>41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05475" y="6831431"/>
          <a:ext cx="2971800" cy="3027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2.00 GPA</a:t>
          </a:r>
          <a:r>
            <a:rPr lang="en-US" sz="1100" b="1" baseline="0"/>
            <a:t> OR ABOVE IN UPPER-DIVISION HOURS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4"/>
  <sheetViews>
    <sheetView showGridLines="0" tabSelected="1" topLeftCell="A25" zoomScaleNormal="100" workbookViewId="0">
      <selection activeCell="Y22" sqref="Y22"/>
    </sheetView>
  </sheetViews>
  <sheetFormatPr defaultColWidth="9.08984375" defaultRowHeight="12.5" x14ac:dyDescent="0.25"/>
  <cols>
    <col min="1" max="1" width="8.08984375" style="37" customWidth="1"/>
    <col min="2" max="2" width="6.54296875" style="7" customWidth="1"/>
    <col min="3" max="4" width="3.54296875" style="7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1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08984375" style="37" customWidth="1"/>
    <col min="34" max="34" width="8.54296875" style="7" customWidth="1"/>
    <col min="35" max="35" width="11.08984375" style="37" customWidth="1"/>
    <col min="36" max="36" width="5.453125" style="37" customWidth="1"/>
    <col min="37" max="37" width="9.08984375" style="37"/>
    <col min="38" max="16384" width="9.08984375" style="7"/>
  </cols>
  <sheetData>
    <row r="1" spans="1:36" s="79" customFormat="1" ht="20.5" x14ac:dyDescent="0.45">
      <c r="A1" s="87" t="s">
        <v>1</v>
      </c>
      <c r="B1" s="97" t="s">
        <v>45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87" t="s">
        <v>0</v>
      </c>
      <c r="S1" s="97">
        <v>99999999</v>
      </c>
      <c r="T1" s="97"/>
      <c r="U1" s="97"/>
      <c r="V1" s="97"/>
      <c r="W1" s="97"/>
      <c r="X1" s="97"/>
      <c r="Y1" s="97"/>
      <c r="Z1" s="88" t="s">
        <v>39</v>
      </c>
      <c r="AA1" s="1"/>
      <c r="AB1" s="1"/>
      <c r="AC1" s="87" t="s">
        <v>2</v>
      </c>
      <c r="AD1" s="87"/>
      <c r="AE1" s="87"/>
      <c r="AF1" s="87"/>
      <c r="AG1" s="98" t="s">
        <v>46</v>
      </c>
      <c r="AH1" s="98"/>
      <c r="AI1" s="98"/>
    </row>
    <row r="2" spans="1:36" ht="23" hidden="1" x14ac:dyDescent="0.5">
      <c r="A2" s="2"/>
      <c r="B2" s="2"/>
      <c r="C2" s="3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6" t="s">
        <v>50</v>
      </c>
      <c r="B3" s="51"/>
      <c r="C3" s="51"/>
      <c r="D3" s="9"/>
      <c r="E3" s="9"/>
      <c r="F3" s="9"/>
      <c r="G3" s="10"/>
      <c r="H3" s="47"/>
      <c r="I3" s="51"/>
      <c r="J3" s="51"/>
      <c r="K3" s="51"/>
      <c r="L3" s="51"/>
      <c r="M3" s="51"/>
      <c r="N3" s="51"/>
      <c r="O3" s="51"/>
      <c r="P3" s="51"/>
      <c r="Q3" s="49" t="s">
        <v>51</v>
      </c>
      <c r="R3" s="51"/>
      <c r="S3" s="2"/>
      <c r="T3" s="4"/>
      <c r="U3" s="4"/>
      <c r="V3" s="4"/>
      <c r="W3" s="52"/>
      <c r="X3" s="52"/>
      <c r="Y3" s="52"/>
      <c r="Z3" s="1"/>
      <c r="AA3" s="49" t="s">
        <v>52</v>
      </c>
      <c r="AB3" s="1"/>
      <c r="AC3" s="1"/>
      <c r="AD3" s="1"/>
      <c r="AE3" s="1"/>
      <c r="AF3" s="1"/>
      <c r="AG3" s="1"/>
      <c r="AH3" s="39"/>
      <c r="AI3" s="82" t="s">
        <v>49</v>
      </c>
      <c r="AJ3" s="80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40" t="s">
        <v>5</v>
      </c>
      <c r="F5" s="40" t="s">
        <v>6</v>
      </c>
      <c r="G5" s="40" t="s">
        <v>7</v>
      </c>
      <c r="H5" s="40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40" t="s">
        <v>5</v>
      </c>
      <c r="U5" s="40" t="s">
        <v>6</v>
      </c>
      <c r="V5" s="40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40" t="s">
        <v>5</v>
      </c>
      <c r="AE5" s="40" t="s">
        <v>6</v>
      </c>
      <c r="AF5" s="40" t="s">
        <v>7</v>
      </c>
      <c r="AG5" s="9"/>
      <c r="AH5" s="12" t="s">
        <v>8</v>
      </c>
      <c r="AI5" s="9"/>
    </row>
    <row r="6" spans="1:36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68"/>
      <c r="K6" s="68"/>
      <c r="L6" s="68"/>
      <c r="M6" s="68"/>
      <c r="N6" s="68"/>
      <c r="O6" s="6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6" x14ac:dyDescent="0.25">
      <c r="A7" s="41" t="s">
        <v>9</v>
      </c>
      <c r="B7" s="61">
        <v>1113</v>
      </c>
      <c r="C7" s="99"/>
      <c r="D7" s="100"/>
      <c r="E7" s="14">
        <f t="shared" ref="E7:E23" si="0">IF(H7&lt;&gt;"",H7,3)*IF(C7="A",4,IF(C7="B",3,IF(C7="C",2,IF(C7="D",1,IF(AND(C7&gt;=0,C7&lt;=4,ISNUMBER(C7)),C7,0)))))</f>
        <v>0</v>
      </c>
      <c r="F7" s="14" t="str">
        <f t="shared" ref="F7:F23" si="1">IF(OR(C7="A",C7="B",C7="C",C7="D",C7="F",AND(C7&gt;=0,C7&lt;=4,ISNUMBER(C7))),IF(H7&lt;&gt;"",H7,3),"")</f>
        <v/>
      </c>
      <c r="G7" s="14" t="str">
        <f t="shared" ref="G7:G23" si="2">IF(OR(C7="A",C7="B",C7="C",C7="D",C7="P",AND(C7&gt;=0,C7&lt;=4,ISNUMBER(C7))),IF(H7&lt;&gt;"",H7,3),"")</f>
        <v/>
      </c>
      <c r="H7" s="15"/>
      <c r="I7" s="101"/>
      <c r="J7" s="102"/>
      <c r="K7" s="102"/>
      <c r="L7" s="102"/>
      <c r="M7" s="68"/>
      <c r="N7" s="68"/>
      <c r="O7" s="68"/>
      <c r="P7" s="9"/>
      <c r="Q7" s="41" t="s">
        <v>10</v>
      </c>
      <c r="R7" s="13">
        <v>1011</v>
      </c>
      <c r="S7" s="70"/>
      <c r="T7" s="14">
        <f t="shared" ref="T7:T18" si="3">IF(W7&lt;&gt;"",W7,3)*IF(S7="A",4,IF(S7="B",3,IF(S7="C",2,IF(S7="D",1,IF(AND(S7&gt;=0,S7&lt;=4,ISNUMBER(S7)),S7,0)))))</f>
        <v>0</v>
      </c>
      <c r="U7" s="14" t="str">
        <f t="shared" ref="U7:U18" si="4">IF(OR(S7="A",S7="B",S7="C",S7="D",S7="F",AND(S7&gt;=0,S7&lt;=4,ISNUMBER(S7))),IF(W7&lt;&gt;"",W7,3),"")</f>
        <v/>
      </c>
      <c r="V7" s="14" t="str">
        <f t="shared" ref="V7:V18" si="5">IF(OR(S7="A",S7="B",S7="C",S7="D",S7="P",AND(S7&gt;=0,S7&lt;=4,ISNUMBER(S7))),IF(W7&lt;&gt;"",W7,3),"")</f>
        <v/>
      </c>
      <c r="W7" s="15">
        <v>1</v>
      </c>
      <c r="X7" s="92"/>
      <c r="Y7" s="103"/>
      <c r="Z7" s="9"/>
      <c r="AA7" s="49" t="s">
        <v>53</v>
      </c>
      <c r="AB7" s="17"/>
      <c r="AC7" s="17"/>
      <c r="AD7" s="9"/>
      <c r="AE7" s="9"/>
      <c r="AF7" s="9"/>
      <c r="AG7" s="10"/>
      <c r="AH7" s="47"/>
      <c r="AI7" s="47"/>
    </row>
    <row r="8" spans="1:36" x14ac:dyDescent="0.25">
      <c r="A8" s="41" t="s">
        <v>9</v>
      </c>
      <c r="B8" s="61">
        <v>1213</v>
      </c>
      <c r="C8" s="93"/>
      <c r="D8" s="94"/>
      <c r="E8" s="14">
        <f t="shared" si="0"/>
        <v>0</v>
      </c>
      <c r="F8" s="14" t="str">
        <f t="shared" si="1"/>
        <v/>
      </c>
      <c r="G8" s="14" t="str">
        <f t="shared" si="2"/>
        <v/>
      </c>
      <c r="H8" s="15"/>
      <c r="I8" s="95"/>
      <c r="J8" s="95"/>
      <c r="K8" s="95"/>
      <c r="L8" s="95"/>
      <c r="M8" s="68"/>
      <c r="N8" s="68"/>
      <c r="O8" s="68"/>
      <c r="P8" s="9"/>
      <c r="Q8" s="48" t="s">
        <v>20</v>
      </c>
      <c r="R8" s="18">
        <v>1113</v>
      </c>
      <c r="S8" s="69"/>
      <c r="T8" s="14">
        <f t="shared" si="3"/>
        <v>0</v>
      </c>
      <c r="U8" s="14" t="str">
        <f t="shared" si="4"/>
        <v/>
      </c>
      <c r="V8" s="14" t="str">
        <f t="shared" si="5"/>
        <v/>
      </c>
      <c r="W8" s="20"/>
      <c r="X8" s="75"/>
      <c r="Y8" s="76"/>
      <c r="Z8" s="9"/>
      <c r="AA8" s="49"/>
      <c r="AB8" s="17"/>
      <c r="AC8" s="17"/>
      <c r="AD8" s="9"/>
      <c r="AE8" s="9"/>
      <c r="AF8" s="9"/>
      <c r="AG8" s="10"/>
      <c r="AH8" s="47"/>
      <c r="AI8" s="47"/>
    </row>
    <row r="9" spans="1:36" x14ac:dyDescent="0.25">
      <c r="A9" s="41" t="s">
        <v>11</v>
      </c>
      <c r="B9" s="18">
        <v>1103</v>
      </c>
      <c r="C9" s="93"/>
      <c r="D9" s="94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20"/>
      <c r="I9" s="95"/>
      <c r="J9" s="95"/>
      <c r="K9" s="95"/>
      <c r="L9" s="95"/>
      <c r="M9" s="68"/>
      <c r="N9" s="68"/>
      <c r="O9" s="68"/>
      <c r="P9" s="9"/>
      <c r="Q9" s="48" t="s">
        <v>15</v>
      </c>
      <c r="R9" s="18">
        <v>2124</v>
      </c>
      <c r="S9" s="69"/>
      <c r="T9" s="14">
        <f t="shared" ref="T9" si="6">IF(W9&lt;&gt;"",W9,3)*IF(S9="A",4,IF(S9="B",3,IF(S9="C",2,IF(S9="D",1,IF(AND(S9&gt;=0,S9&lt;=4,ISNUMBER(S9)),S9,0)))))</f>
        <v>0</v>
      </c>
      <c r="U9" s="14" t="str">
        <f t="shared" ref="U9" si="7">IF(OR(S9="A",S9="B",S9="C",S9="D",S9="F",AND(S9&gt;=0,S9&lt;=4,ISNUMBER(S9))),IF(W9&lt;&gt;"",W9,3),"")</f>
        <v/>
      </c>
      <c r="V9" s="14" t="str">
        <f t="shared" ref="V9" si="8">IF(OR(S9="A",S9="B",S9="C",S9="D",S9="P",AND(S9&gt;=0,S9&lt;=4,ISNUMBER(S9))),IF(W9&lt;&gt;"",W9,3),"")</f>
        <v/>
      </c>
      <c r="W9" s="20">
        <v>4</v>
      </c>
      <c r="X9" s="75"/>
      <c r="Y9" s="76"/>
      <c r="Z9" s="9"/>
      <c r="AA9" s="48" t="s">
        <v>13</v>
      </c>
      <c r="AB9" s="50">
        <v>3503</v>
      </c>
      <c r="AC9" s="70"/>
      <c r="AD9" s="14">
        <f t="shared" ref="AD9:AD11" si="9">IF(AG9&lt;&gt;"",AG9,3)*IF(AC9="A",4,IF(AC9="B",3,IF(AC9="C",2,IF(AC9="D",1,IF(AND(AC9&gt;=0,AC9&lt;=4,ISNUMBER(AC9)),AC9,0)))))</f>
        <v>0</v>
      </c>
      <c r="AE9" s="14" t="str">
        <f t="shared" ref="AE9:AE11" si="10">IF(OR(AC9="A",AC9="B",AC9="C",AC9="D",AC9="F",AND(AC9&gt;=0,AC9&lt;=4,ISNUMBER(AC9))),IF(AG9&lt;&gt;"",AG9,3),"")</f>
        <v/>
      </c>
      <c r="AF9" s="14" t="str">
        <f t="shared" ref="AF9:AF11" si="11">IF(OR(AC9="A",AC9="B",AC9="C",AC9="D",AC9="P",AND(AC9&gt;=0,AC9&lt;=4,ISNUMBER(AC9))),IF(AG9&lt;&gt;"",AG9,3),"")</f>
        <v/>
      </c>
      <c r="AG9" s="15"/>
      <c r="AH9" s="92"/>
      <c r="AI9" s="92"/>
    </row>
    <row r="10" spans="1:36" x14ac:dyDescent="0.25">
      <c r="A10" s="41" t="s">
        <v>12</v>
      </c>
      <c r="B10" s="18">
        <v>1113</v>
      </c>
      <c r="C10" s="93"/>
      <c r="D10" s="94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20"/>
      <c r="I10" s="95"/>
      <c r="J10" s="95"/>
      <c r="K10" s="95"/>
      <c r="L10" s="95"/>
      <c r="M10" s="68"/>
      <c r="N10" s="68"/>
      <c r="O10" s="68"/>
      <c r="P10" s="9"/>
      <c r="Q10" s="67" t="s">
        <v>19</v>
      </c>
      <c r="R10" s="66">
        <v>3013</v>
      </c>
      <c r="S10" s="69"/>
      <c r="T10" s="14">
        <f t="shared" si="3"/>
        <v>0</v>
      </c>
      <c r="U10" s="14" t="str">
        <f t="shared" si="4"/>
        <v/>
      </c>
      <c r="V10" s="14" t="str">
        <f t="shared" si="5"/>
        <v/>
      </c>
      <c r="W10" s="20"/>
      <c r="X10" s="75"/>
      <c r="Y10" s="76"/>
      <c r="Z10" s="9"/>
      <c r="AA10" s="48" t="s">
        <v>18</v>
      </c>
      <c r="AB10" s="50">
        <v>3034</v>
      </c>
      <c r="AC10" s="69"/>
      <c r="AD10" s="14">
        <f t="shared" si="9"/>
        <v>0</v>
      </c>
      <c r="AE10" s="14" t="str">
        <f t="shared" si="10"/>
        <v/>
      </c>
      <c r="AF10" s="14" t="str">
        <f t="shared" si="11"/>
        <v/>
      </c>
      <c r="AG10" s="15">
        <v>4</v>
      </c>
      <c r="AH10" s="92"/>
      <c r="AI10" s="92"/>
    </row>
    <row r="11" spans="1:36" x14ac:dyDescent="0.25">
      <c r="A11" s="48" t="s">
        <v>16</v>
      </c>
      <c r="B11" s="21">
        <v>2013</v>
      </c>
      <c r="C11" s="93"/>
      <c r="D11" s="94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15"/>
      <c r="I11" s="95"/>
      <c r="J11" s="95"/>
      <c r="K11" s="95"/>
      <c r="L11" s="95"/>
      <c r="M11" s="68"/>
      <c r="N11" s="68"/>
      <c r="O11" s="68"/>
      <c r="P11" s="9"/>
      <c r="Q11" s="48" t="s">
        <v>44</v>
      </c>
      <c r="R11" s="18">
        <v>1404</v>
      </c>
      <c r="S11" s="69"/>
      <c r="T11" s="14">
        <f t="shared" si="3"/>
        <v>0</v>
      </c>
      <c r="U11" s="14" t="str">
        <f t="shared" si="4"/>
        <v/>
      </c>
      <c r="V11" s="14" t="str">
        <f t="shared" si="5"/>
        <v/>
      </c>
      <c r="W11" s="20">
        <v>4</v>
      </c>
      <c r="X11" s="75"/>
      <c r="Y11" s="76"/>
      <c r="Z11" s="9"/>
      <c r="AA11" s="48" t="s">
        <v>20</v>
      </c>
      <c r="AB11" s="50">
        <v>3113</v>
      </c>
      <c r="AC11" s="69"/>
      <c r="AD11" s="14">
        <f t="shared" si="9"/>
        <v>0</v>
      </c>
      <c r="AE11" s="14" t="str">
        <f t="shared" si="10"/>
        <v/>
      </c>
      <c r="AF11" s="14" t="str">
        <f t="shared" si="11"/>
        <v/>
      </c>
      <c r="AG11" s="20"/>
      <c r="AH11" s="92"/>
      <c r="AI11" s="96"/>
    </row>
    <row r="12" spans="1:36" x14ac:dyDescent="0.25">
      <c r="A12" s="89" t="s">
        <v>17</v>
      </c>
      <c r="B12" s="66"/>
      <c r="C12" s="93"/>
      <c r="D12" s="94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15"/>
      <c r="I12" s="95"/>
      <c r="J12" s="95"/>
      <c r="K12" s="95"/>
      <c r="L12" s="95"/>
      <c r="M12" s="37"/>
      <c r="N12" s="37"/>
      <c r="O12" s="9"/>
      <c r="P12" s="9"/>
      <c r="Q12" s="48" t="s">
        <v>19</v>
      </c>
      <c r="R12" s="21">
        <v>1314</v>
      </c>
      <c r="S12" s="69"/>
      <c r="T12" s="14">
        <f t="shared" ref="T12" si="12">IF(W12&lt;&gt;"",W12,3)*IF(S12="A",4,IF(S12="B",3,IF(S12="C",2,IF(S12="D",1,IF(AND(S12&gt;=0,S12&lt;=4,ISNUMBER(S12)),S12,0)))))</f>
        <v>0</v>
      </c>
      <c r="U12" s="14" t="str">
        <f t="shared" ref="U12" si="13">IF(OR(S12="A",S12="B",S12="C",S12="D",S12="F",AND(S12&gt;=0,S12&lt;=4,ISNUMBER(S12))),IF(W12&lt;&gt;"",W12,3),"")</f>
        <v/>
      </c>
      <c r="V12" s="14" t="str">
        <f t="shared" ref="V12" si="14">IF(OR(S12="A",S12="B",S12="C",S12="D",S12="P",AND(S12&gt;=0,S12&lt;=4,ISNUMBER(S12))),IF(W12&lt;&gt;"",W12,3),"")</f>
        <v/>
      </c>
      <c r="W12" s="15">
        <v>4</v>
      </c>
      <c r="X12" s="75"/>
      <c r="Y12" s="76"/>
      <c r="Z12" s="9"/>
      <c r="AA12" s="48" t="s">
        <v>20</v>
      </c>
      <c r="AB12" s="50">
        <v>4811</v>
      </c>
      <c r="AC12" s="69"/>
      <c r="AD12" s="14">
        <f t="shared" ref="AD12" si="15">IF(AG12&lt;&gt;"",AG12,3)*IF(AC12="A",4,IF(AC12="B",3,IF(AC12="C",2,IF(AC12="D",1,IF(AND(AC12&gt;=0,AC12&lt;=4,ISNUMBER(AC12)),AC12,0)))))</f>
        <v>0</v>
      </c>
      <c r="AE12" s="14" t="str">
        <f t="shared" ref="AE12" si="16">IF(OR(AC12="A",AC12="B",AC12="C",AC12="D",AC12="F",AND(AC12&gt;=0,AC12&lt;=4,ISNUMBER(AC12))),IF(AG12&lt;&gt;"",AG12,3),"")</f>
        <v/>
      </c>
      <c r="AF12" s="14" t="str">
        <f t="shared" ref="AF12" si="17">IF(OR(AC12="A",AC12="B",AC12="C",AC12="D",AC12="P",AND(AC12&gt;=0,AC12&lt;=4,ISNUMBER(AC12))),IF(AG12&lt;&gt;"",AG12,3),"")</f>
        <v/>
      </c>
      <c r="AG12" s="20">
        <v>1</v>
      </c>
      <c r="AH12" s="92"/>
      <c r="AI12" s="96"/>
    </row>
    <row r="13" spans="1:36" x14ac:dyDescent="0.25">
      <c r="A13" s="67" t="s">
        <v>17</v>
      </c>
      <c r="B13" s="66"/>
      <c r="C13" s="93"/>
      <c r="D13" s="94"/>
      <c r="E13" s="14">
        <f t="shared" ref="E13" si="18">IF(H13&lt;&gt;"",H13,3)*IF(C13="A",4,IF(C13="B",3,IF(C13="C",2,IF(C13="D",1,IF(AND(C13&gt;=0,C13&lt;=4,ISNUMBER(C13)),C13,0)))))</f>
        <v>0</v>
      </c>
      <c r="F13" s="14" t="str">
        <f t="shared" ref="F13" si="19">IF(OR(C13="A",C13="B",C13="C",C13="D",C13="F",AND(C13&gt;=0,C13&lt;=4,ISNUMBER(C13))),IF(H13&lt;&gt;"",H13,3),"")</f>
        <v/>
      </c>
      <c r="G13" s="14" t="str">
        <f t="shared" ref="G13" si="20">IF(OR(C13="A",C13="B",C13="C",C13="D",C13="P",AND(C13&gt;=0,C13&lt;=4,ISNUMBER(C13))),IF(H13&lt;&gt;"",H13,3),"")</f>
        <v/>
      </c>
      <c r="H13" s="15"/>
      <c r="I13" s="95"/>
      <c r="J13" s="95"/>
      <c r="K13" s="95"/>
      <c r="L13" s="95"/>
      <c r="M13" s="68"/>
      <c r="N13" s="68"/>
      <c r="O13" s="68"/>
      <c r="P13" s="9"/>
      <c r="Q13" s="48" t="s">
        <v>19</v>
      </c>
      <c r="R13" s="21">
        <v>1515</v>
      </c>
      <c r="S13" s="69"/>
      <c r="T13" s="14">
        <f t="shared" si="3"/>
        <v>0</v>
      </c>
      <c r="U13" s="14" t="str">
        <f t="shared" si="4"/>
        <v/>
      </c>
      <c r="V13" s="14" t="str">
        <f t="shared" si="5"/>
        <v/>
      </c>
      <c r="W13" s="15">
        <v>5</v>
      </c>
      <c r="X13" s="75"/>
      <c r="Y13" s="76"/>
      <c r="Z13" s="9"/>
      <c r="AA13" s="48" t="s">
        <v>20</v>
      </c>
      <c r="AB13" s="50">
        <v>4813</v>
      </c>
      <c r="AC13" s="69"/>
      <c r="AD13" s="14">
        <f t="shared" ref="AD13" si="21">IF(AG13&lt;&gt;"",AG13,3)*IF(AC13="A",4,IF(AC13="B",3,IF(AC13="C",2,IF(AC13="D",1,IF(AND(AC13&gt;=0,AC13&lt;=4,ISNUMBER(AC13)),AC13,0)))))</f>
        <v>0</v>
      </c>
      <c r="AE13" s="14" t="str">
        <f t="shared" ref="AE13" si="22">IF(OR(AC13="A",AC13="B",AC13="C",AC13="D",AC13="F",AND(AC13&gt;=0,AC13&lt;=4,ISNUMBER(AC13))),IF(AG13&lt;&gt;"",AG13,3),"")</f>
        <v/>
      </c>
      <c r="AF13" s="14" t="str">
        <f t="shared" ref="AF13" si="23">IF(OR(AC13="A",AC13="B",AC13="C",AC13="D",AC13="P",AND(AC13&gt;=0,AC13&lt;=4,ISNUMBER(AC13))),IF(AG13&lt;&gt;"",AG13,3),"")</f>
        <v/>
      </c>
      <c r="AG13" s="20"/>
      <c r="AH13" s="92"/>
      <c r="AI13" s="96"/>
    </row>
    <row r="14" spans="1:36" ht="13" x14ac:dyDescent="0.3">
      <c r="A14" s="67" t="s">
        <v>41</v>
      </c>
      <c r="B14" s="66"/>
      <c r="C14" s="93"/>
      <c r="D14" s="94"/>
      <c r="E14" s="14">
        <f t="shared" si="0"/>
        <v>0</v>
      </c>
      <c r="F14" s="14" t="str">
        <f t="shared" si="1"/>
        <v/>
      </c>
      <c r="G14" s="14" t="str">
        <f t="shared" si="2"/>
        <v/>
      </c>
      <c r="H14" s="15"/>
      <c r="I14" s="95"/>
      <c r="J14" s="95"/>
      <c r="K14" s="95"/>
      <c r="L14" s="95"/>
      <c r="M14" s="68"/>
      <c r="N14" s="68"/>
      <c r="O14" s="68"/>
      <c r="P14" s="9"/>
      <c r="Q14" s="48" t="s">
        <v>34</v>
      </c>
      <c r="R14" s="18">
        <v>1114</v>
      </c>
      <c r="S14" s="69"/>
      <c r="T14" s="14">
        <f t="shared" ref="T14:T16" si="24">IF(W14&lt;&gt;"",W14,3)*IF(S14="A",4,IF(S14="B",3,IF(S14="C",2,IF(S14="D",1,IF(AND(S14&gt;=0,S14&lt;=4,ISNUMBER(S14)),S14,0)))))</f>
        <v>0</v>
      </c>
      <c r="U14" s="14" t="str">
        <f t="shared" ref="U14:U16" si="25">IF(OR(S14="A",S14="B",S14="C",S14="D",S14="F",AND(S14&gt;=0,S14&lt;=4,ISNUMBER(S14))),IF(W14&lt;&gt;"",W14,3),"")</f>
        <v/>
      </c>
      <c r="V14" s="14" t="str">
        <f t="shared" ref="V14:V16" si="26">IF(OR(S14="A",S14="B",S14="C",S14="D",S14="P",AND(S14&gt;=0,S14&lt;=4,ISNUMBER(S14))),IF(W14&lt;&gt;"",W14,3),"")</f>
        <v/>
      </c>
      <c r="W14" s="20">
        <v>4</v>
      </c>
      <c r="X14" s="75"/>
      <c r="Y14" s="76"/>
      <c r="Z14" s="42"/>
      <c r="AA14" s="48" t="s">
        <v>38</v>
      </c>
      <c r="AB14" s="50">
        <v>4043</v>
      </c>
      <c r="AC14" s="69"/>
      <c r="AD14" s="14">
        <f>IF(AG14&lt;&gt;"",AG14,3)*IF(AC14="A",4,IF(AC14="B",3,IF(AC14="C",2,IF(AC14="D",1,IF(AND(AC14&gt;=0,AC14&lt;=4,ISNUMBER(AC14)),AC14,0)))))</f>
        <v>0</v>
      </c>
      <c r="AE14" s="14" t="str">
        <f>IF(OR(AC14="A",AC14="B",AC14="C",AC14="D",AC14="F",AND(AC14&gt;=0,AC14&lt;=4,ISNUMBER(AC14))),IF(AG14&lt;&gt;"",AG14,3),"")</f>
        <v/>
      </c>
      <c r="AF14" s="14" t="str">
        <f>IF(OR(AC14="A",AC14="B",AC14="C",AC14="D",AC14="P",AND(AC14&gt;=0,AC14&lt;=4,ISNUMBER(AC14))),IF(AG14&lt;&gt;"",AG14,3),"")</f>
        <v/>
      </c>
      <c r="AG14" s="20"/>
      <c r="AH14" s="92"/>
      <c r="AI14" s="96"/>
    </row>
    <row r="15" spans="1:36" x14ac:dyDescent="0.25">
      <c r="A15" s="41" t="s">
        <v>18</v>
      </c>
      <c r="B15" s="18">
        <v>1114</v>
      </c>
      <c r="C15" s="93"/>
      <c r="D15" s="94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20">
        <v>4</v>
      </c>
      <c r="I15" s="95"/>
      <c r="J15" s="95"/>
      <c r="K15" s="95"/>
      <c r="L15" s="95"/>
      <c r="M15" s="68"/>
      <c r="N15" s="68"/>
      <c r="O15" s="68"/>
      <c r="P15" s="9"/>
      <c r="Q15" s="48" t="s">
        <v>35</v>
      </c>
      <c r="R15" s="21">
        <v>1114</v>
      </c>
      <c r="S15" s="69"/>
      <c r="T15" s="14">
        <f t="shared" si="24"/>
        <v>0</v>
      </c>
      <c r="U15" s="14" t="str">
        <f t="shared" si="25"/>
        <v/>
      </c>
      <c r="V15" s="14" t="str">
        <f t="shared" si="26"/>
        <v/>
      </c>
      <c r="W15" s="20">
        <v>4</v>
      </c>
      <c r="X15" s="75"/>
      <c r="Y15" s="76"/>
      <c r="Z15" s="9"/>
      <c r="AA15" s="48" t="s">
        <v>38</v>
      </c>
      <c r="AB15" s="23">
        <v>4443</v>
      </c>
      <c r="AC15" s="70"/>
      <c r="AD15" s="14">
        <f t="shared" ref="AD15" si="27">IF(AG15&lt;&gt;"",AG15,3)*IF(AC15="A",4,IF(AC15="B",3,IF(AC15="C",2,IF(AC15="D",1,IF(AND(AC15&gt;=0,AC15&lt;=4,ISNUMBER(AC15)),AC15,0)))))</f>
        <v>0</v>
      </c>
      <c r="AE15" s="14" t="str">
        <f t="shared" ref="AE15" si="28">IF(OR(AC15="A",AC15="B",AC15="C",AC15="D",AC15="F",AND(AC15&gt;=0,AC15&lt;=4,ISNUMBER(AC15))),IF(AG15&lt;&gt;"",AG15,3),"")</f>
        <v/>
      </c>
      <c r="AF15" s="14" t="str">
        <f t="shared" ref="AF15" si="29">IF(OR(AC15="A",AC15="B",AC15="C",AC15="D",AC15="P",AND(AC15&gt;=0,AC15&lt;=4,ISNUMBER(AC15))),IF(AG15&lt;&gt;"",AG15,3),"")</f>
        <v/>
      </c>
      <c r="AG15" s="15"/>
      <c r="AH15" s="92"/>
      <c r="AI15" s="96"/>
    </row>
    <row r="16" spans="1:36" ht="13" x14ac:dyDescent="0.3">
      <c r="A16" s="41" t="s">
        <v>13</v>
      </c>
      <c r="B16" s="18">
        <v>1113</v>
      </c>
      <c r="C16" s="93"/>
      <c r="D16" s="94"/>
      <c r="E16" s="14">
        <f t="shared" si="0"/>
        <v>0</v>
      </c>
      <c r="F16" s="14" t="str">
        <f t="shared" si="1"/>
        <v/>
      </c>
      <c r="G16" s="14" t="str">
        <f t="shared" si="2"/>
        <v/>
      </c>
      <c r="H16" s="20"/>
      <c r="I16" s="95"/>
      <c r="J16" s="95"/>
      <c r="K16" s="95"/>
      <c r="L16" s="95"/>
      <c r="M16" s="68"/>
      <c r="N16" s="68"/>
      <c r="O16" s="68"/>
      <c r="P16" s="42"/>
      <c r="Q16" s="43" t="s">
        <v>14</v>
      </c>
      <c r="R16" s="21">
        <v>1513</v>
      </c>
      <c r="S16" s="69"/>
      <c r="T16" s="14">
        <f t="shared" si="24"/>
        <v>0</v>
      </c>
      <c r="U16" s="14" t="str">
        <f t="shared" si="25"/>
        <v/>
      </c>
      <c r="V16" s="14" t="str">
        <f t="shared" si="26"/>
        <v/>
      </c>
      <c r="W16" s="15"/>
      <c r="X16" s="75"/>
      <c r="Y16" s="76"/>
      <c r="Z16" s="9"/>
      <c r="AA16" s="48" t="s">
        <v>20</v>
      </c>
      <c r="AB16" s="19">
        <v>4893</v>
      </c>
      <c r="AC16" s="69"/>
      <c r="AD16" s="14">
        <f>IF(AG16&lt;&gt;"",AG16,3)*IF(AC16="A",4,IF(AC16="B",3,IF(AC16="C",2,IF(AC16="D",1,IF(AND(AC16&gt;=0,AC16&lt;=4,ISNUMBER(AC16)),AC16,0)))))</f>
        <v>0</v>
      </c>
      <c r="AE16" s="14" t="str">
        <f>IF(OR(AC16="A",AC16="B",AC16="C",AC16="D",AC16="F",AND(AC16&gt;=0,AC16&lt;=4,ISNUMBER(AC16))),IF(AG16&lt;&gt;"",AG16,3),"")</f>
        <v/>
      </c>
      <c r="AF16" s="14" t="str">
        <f>IF(OR(AC16="A",AC16="B",AC16="C",AC16="D",AC16="P",AND(AC16&gt;=0,AC16&lt;=4,ISNUMBER(AC16))),IF(AG16&lt;&gt;"",AG16,3),"")</f>
        <v/>
      </c>
      <c r="AG16" s="15"/>
      <c r="AH16" s="92"/>
      <c r="AI16" s="96"/>
    </row>
    <row r="17" spans="1:36" x14ac:dyDescent="0.25">
      <c r="A17" s="67" t="s">
        <v>42</v>
      </c>
      <c r="B17" s="66">
        <v>3203</v>
      </c>
      <c r="C17" s="93"/>
      <c r="D17" s="94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15"/>
      <c r="I17" s="95"/>
      <c r="J17" s="95"/>
      <c r="K17" s="95"/>
      <c r="L17" s="95"/>
      <c r="M17" s="68"/>
      <c r="N17" s="68"/>
      <c r="O17" s="68"/>
      <c r="P17" s="9"/>
      <c r="Q17" s="43" t="s">
        <v>14</v>
      </c>
      <c r="R17" s="21">
        <v>2103</v>
      </c>
      <c r="S17" s="69"/>
      <c r="T17" s="14">
        <f t="shared" si="3"/>
        <v>0</v>
      </c>
      <c r="U17" s="14" t="str">
        <f t="shared" si="4"/>
        <v/>
      </c>
      <c r="V17" s="14" t="str">
        <f t="shared" si="5"/>
        <v/>
      </c>
      <c r="W17" s="15"/>
      <c r="X17" s="75"/>
      <c r="Y17" s="76"/>
      <c r="Z17" s="9"/>
      <c r="AA17" s="48"/>
      <c r="AB17" s="63"/>
      <c r="AC17" s="64"/>
      <c r="AD17" s="14"/>
      <c r="AE17" s="14"/>
      <c r="AF17" s="14"/>
      <c r="AG17" s="15"/>
      <c r="AH17" s="77"/>
      <c r="AI17" s="77"/>
    </row>
    <row r="18" spans="1:36" x14ac:dyDescent="0.25">
      <c r="A18" s="48" t="s">
        <v>43</v>
      </c>
      <c r="B18" s="18"/>
      <c r="C18" s="93"/>
      <c r="D18" s="94"/>
      <c r="E18" s="14">
        <f t="shared" ref="E18" si="30">IF(H18&lt;&gt;"",H18,3)*IF(C18="A",4,IF(C18="B",3,IF(C18="C",2,IF(C18="D",1,IF(AND(C18&gt;=0,C18&lt;=4,ISNUMBER(C18)),C18,0)))))</f>
        <v>0</v>
      </c>
      <c r="F18" s="14" t="str">
        <f t="shared" ref="F18" si="31">IF(OR(C18="A",C18="B",C18="C",C18="D",C18="F",AND(C18&gt;=0,C18&lt;=4,ISNUMBER(C18))),IF(H18&lt;&gt;"",H18,3),"")</f>
        <v/>
      </c>
      <c r="G18" s="14" t="str">
        <f t="shared" ref="G18" si="32">IF(OR(C18="A",C18="B",C18="C",C18="D",C18="P",AND(C18&gt;=0,C18&lt;=4,ISNUMBER(C18))),IF(H18&lt;&gt;"",H18,3),"")</f>
        <v/>
      </c>
      <c r="H18" s="15"/>
      <c r="I18" s="95"/>
      <c r="J18" s="95"/>
      <c r="K18" s="95"/>
      <c r="L18" s="95"/>
      <c r="M18" s="68"/>
      <c r="N18" s="68"/>
      <c r="O18" s="68"/>
      <c r="P18" s="9"/>
      <c r="Q18" s="48" t="s">
        <v>42</v>
      </c>
      <c r="R18" s="18">
        <v>3103</v>
      </c>
      <c r="S18" s="69"/>
      <c r="T18" s="14">
        <f t="shared" si="3"/>
        <v>0</v>
      </c>
      <c r="U18" s="14" t="str">
        <f t="shared" si="4"/>
        <v/>
      </c>
      <c r="V18" s="14" t="str">
        <f t="shared" si="5"/>
        <v/>
      </c>
      <c r="W18" s="15"/>
      <c r="X18" s="75"/>
      <c r="Y18" s="76"/>
      <c r="Z18" s="9"/>
      <c r="AA18" s="49" t="s">
        <v>54</v>
      </c>
      <c r="AB18" s="37"/>
      <c r="AC18" s="37"/>
      <c r="AD18" s="37"/>
      <c r="AE18" s="37"/>
      <c r="AF18" s="37"/>
      <c r="AH18" s="47"/>
      <c r="AI18" s="47"/>
    </row>
    <row r="19" spans="1:36" x14ac:dyDescent="0.25">
      <c r="A19" s="48" t="s">
        <v>43</v>
      </c>
      <c r="B19" s="18"/>
      <c r="C19" s="93"/>
      <c r="D19" s="94"/>
      <c r="E19" s="14">
        <f t="shared" ref="E19" si="33">IF(H19&lt;&gt;"",H19,3)*IF(C19="A",4,IF(C19="B",3,IF(C19="C",2,IF(C19="D",1,IF(AND(C19&gt;=0,C19&lt;=4,ISNUMBER(C19)),C19,0)))))</f>
        <v>0</v>
      </c>
      <c r="F19" s="14" t="str">
        <f t="shared" ref="F19" si="34">IF(OR(C19="A",C19="B",C19="C",C19="D",C19="F",AND(C19&gt;=0,C19&lt;=4,ISNUMBER(C19))),IF(H19&lt;&gt;"",H19,3),"")</f>
        <v/>
      </c>
      <c r="G19" s="14" t="str">
        <f t="shared" ref="G19" si="35">IF(OR(C19="A",C19="B",C19="C",C19="D",C19="P",AND(C19&gt;=0,C19&lt;=4,ISNUMBER(C19))),IF(H19&lt;&gt;"",H19,3),"")</f>
        <v/>
      </c>
      <c r="H19" s="15"/>
      <c r="I19" s="95"/>
      <c r="J19" s="95"/>
      <c r="K19" s="95"/>
      <c r="L19" s="95"/>
      <c r="M19" s="68"/>
      <c r="N19" s="68"/>
      <c r="O19" s="68"/>
      <c r="P19" s="9"/>
      <c r="Q19" s="14"/>
      <c r="R19" s="14"/>
      <c r="S19" s="14"/>
      <c r="T19" s="14"/>
      <c r="U19" s="14"/>
      <c r="V19" s="14"/>
      <c r="W19" s="14"/>
      <c r="X19" s="38"/>
      <c r="Y19" s="38"/>
      <c r="Z19" s="9"/>
      <c r="AA19" s="48" t="s">
        <v>13</v>
      </c>
      <c r="AB19" s="62">
        <v>4503</v>
      </c>
      <c r="AC19" s="70"/>
      <c r="AD19" s="14">
        <f t="shared" ref="AD19" si="36">IF(AG19&lt;&gt;"",AG19,3)*IF(AC19="A",4,IF(AC19="B",3,IF(AC19="C",2,IF(AC19="D",1,IF(AND(AC19&gt;=0,AC19&lt;=4,ISNUMBER(AC19)),AC19,0)))))</f>
        <v>0</v>
      </c>
      <c r="AE19" s="14" t="str">
        <f t="shared" ref="AE19" si="37">IF(OR(AC19="A",AC19="B",AC19="C",AC19="D",AC19="F",AND(AC19&gt;=0,AC19&lt;=4,ISNUMBER(AC19))),IF(AG19&lt;&gt;"",AG19,3),"")</f>
        <v/>
      </c>
      <c r="AF19" s="14" t="str">
        <f t="shared" ref="AF19" si="38">IF(OR(AC19="A",AC19="B",AC19="C",AC19="D",AC19="P",AND(AC19&gt;=0,AC19&lt;=4,ISNUMBER(AC19))),IF(AG19&lt;&gt;"",AG19,3),"")</f>
        <v/>
      </c>
      <c r="AG19" s="15"/>
      <c r="AH19" s="92"/>
      <c r="AI19" s="92"/>
    </row>
    <row r="20" spans="1:36" x14ac:dyDescent="0.25">
      <c r="A20" s="43" t="s">
        <v>37</v>
      </c>
      <c r="B20" s="21"/>
      <c r="C20" s="93"/>
      <c r="D20" s="94"/>
      <c r="E20" s="14">
        <f t="shared" si="0"/>
        <v>0</v>
      </c>
      <c r="F20" s="14" t="str">
        <f t="shared" si="1"/>
        <v/>
      </c>
      <c r="G20" s="14" t="str">
        <f t="shared" si="2"/>
        <v/>
      </c>
      <c r="H20" s="15"/>
      <c r="I20" s="95"/>
      <c r="J20" s="95"/>
      <c r="K20" s="95"/>
      <c r="L20" s="95"/>
      <c r="M20" s="68"/>
      <c r="N20" s="68"/>
      <c r="O20" s="68"/>
      <c r="P20" s="9"/>
      <c r="Q20" s="68"/>
      <c r="R20" s="68"/>
      <c r="S20" s="68"/>
      <c r="T20" s="68"/>
      <c r="U20" s="68"/>
      <c r="V20" s="68"/>
      <c r="W20" s="68"/>
      <c r="X20" s="68"/>
      <c r="Y20" s="68"/>
      <c r="Z20" s="9"/>
      <c r="AA20" s="48" t="s">
        <v>38</v>
      </c>
      <c r="AB20" s="23">
        <v>4023</v>
      </c>
      <c r="AC20" s="70"/>
      <c r="AD20" s="14">
        <f t="shared" ref="AD20" si="39">IF(AG20&lt;&gt;"",AG20,3)*IF(AC20="A",4,IF(AC20="B",3,IF(AC20="C",2,IF(AC20="D",1,IF(AND(AC20&gt;=0,AC20&lt;=4,ISNUMBER(AC20)),AC20,0)))))</f>
        <v>0</v>
      </c>
      <c r="AE20" s="14" t="str">
        <f t="shared" ref="AE20" si="40">IF(OR(AC20="A",AC20="B",AC20="C",AC20="D",AC20="F",AND(AC20&gt;=0,AC20&lt;=4,ISNUMBER(AC20))),IF(AG20&lt;&gt;"",AG20,3),"")</f>
        <v/>
      </c>
      <c r="AF20" s="14" t="str">
        <f t="shared" ref="AF20" si="41">IF(OR(AC20="A",AC20="B",AC20="C",AC20="D",AC20="P",AND(AC20&gt;=0,AC20&lt;=4,ISNUMBER(AC20))),IF(AG20&lt;&gt;"",AG20,3),"")</f>
        <v/>
      </c>
      <c r="AG20" s="15"/>
      <c r="AH20" s="92"/>
      <c r="AI20" s="92"/>
    </row>
    <row r="21" spans="1:36" x14ac:dyDescent="0.25">
      <c r="A21" s="43" t="s">
        <v>21</v>
      </c>
      <c r="B21" s="21"/>
      <c r="C21" s="93"/>
      <c r="D21" s="94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20"/>
      <c r="I21" s="95"/>
      <c r="J21" s="95"/>
      <c r="K21" s="95"/>
      <c r="L21" s="95"/>
      <c r="M21" s="68"/>
      <c r="N21" s="68"/>
      <c r="O21" s="68"/>
      <c r="P21" s="9"/>
      <c r="Q21" s="112"/>
      <c r="R21" s="112"/>
      <c r="S21" s="112"/>
      <c r="T21" s="112"/>
      <c r="U21" s="112"/>
      <c r="V21" s="112"/>
      <c r="W21" s="112"/>
      <c r="X21" s="1" t="s">
        <v>22</v>
      </c>
      <c r="Y21" s="68"/>
      <c r="Z21" s="9"/>
      <c r="AA21" s="67" t="s">
        <v>40</v>
      </c>
      <c r="AB21" s="23">
        <v>4433</v>
      </c>
      <c r="AC21" s="70"/>
      <c r="AD21" s="14">
        <f t="shared" ref="AD21" si="42">IF(AG21&lt;&gt;"",AG21,3)*IF(AC21="A",4,IF(AC21="B",3,IF(AC21="C",2,IF(AC21="D",1,IF(AND(AC21&gt;=0,AC21&lt;=4,ISNUMBER(AC21)),AC21,0)))))</f>
        <v>0</v>
      </c>
      <c r="AE21" s="14" t="str">
        <f t="shared" ref="AE21" si="43">IF(OR(AC21="A",AC21="B",AC21="C",AC21="D",AC21="F",AND(AC21&gt;=0,AC21&lt;=4,ISNUMBER(AC21))),IF(AG21&lt;&gt;"",AG21,3),"")</f>
        <v/>
      </c>
      <c r="AF21" s="14" t="str">
        <f t="shared" ref="AF21" si="44">IF(OR(AC21="A",AC21="B",AC21="C",AC21="D",AC21="P",AND(AC21&gt;=0,AC21&lt;=4,ISNUMBER(AC21))),IF(AG21&lt;&gt;"",AG21,3),"")</f>
        <v/>
      </c>
      <c r="AG21" s="15"/>
      <c r="AH21" s="92"/>
      <c r="AI21" s="92"/>
    </row>
    <row r="22" spans="1:36" x14ac:dyDescent="0.25">
      <c r="A22" s="90"/>
      <c r="B22" s="21"/>
      <c r="C22" s="94"/>
      <c r="D22" s="94"/>
      <c r="E22" s="14">
        <f t="shared" si="0"/>
        <v>0</v>
      </c>
      <c r="F22" s="14" t="str">
        <f t="shared" si="1"/>
        <v/>
      </c>
      <c r="G22" s="14" t="str">
        <f t="shared" si="2"/>
        <v/>
      </c>
      <c r="H22" s="20"/>
      <c r="I22" s="95"/>
      <c r="J22" s="95"/>
      <c r="K22" s="95"/>
      <c r="L22" s="95"/>
      <c r="M22" s="68"/>
      <c r="N22" s="68"/>
      <c r="O22" s="68"/>
      <c r="P22" s="9"/>
      <c r="Q22" s="22" t="s">
        <v>23</v>
      </c>
      <c r="R22" s="68"/>
      <c r="S22" s="68"/>
      <c r="T22" s="68"/>
      <c r="U22" s="68"/>
      <c r="V22" s="44"/>
      <c r="W22" s="68"/>
      <c r="X22" s="68"/>
      <c r="Y22" s="72"/>
      <c r="Z22" s="9"/>
      <c r="AA22" s="37"/>
      <c r="AB22" s="37"/>
      <c r="AC22" s="37"/>
      <c r="AD22" s="37"/>
      <c r="AE22" s="37"/>
      <c r="AF22" s="37"/>
      <c r="AH22" s="78"/>
      <c r="AI22" s="78"/>
    </row>
    <row r="23" spans="1:36" ht="16" thickBot="1" x14ac:dyDescent="0.4">
      <c r="A23" s="90"/>
      <c r="B23" s="21"/>
      <c r="C23" s="94"/>
      <c r="D23" s="94"/>
      <c r="E23" s="14">
        <f t="shared" si="0"/>
        <v>0</v>
      </c>
      <c r="F23" s="14" t="str">
        <f t="shared" si="1"/>
        <v/>
      </c>
      <c r="G23" s="14" t="str">
        <f t="shared" si="2"/>
        <v/>
      </c>
      <c r="H23" s="20"/>
      <c r="I23" s="95"/>
      <c r="J23" s="95"/>
      <c r="K23" s="95"/>
      <c r="L23" s="95"/>
      <c r="M23" s="68"/>
      <c r="N23" s="68"/>
      <c r="O23" s="68"/>
      <c r="P23" s="9"/>
      <c r="Q23" s="104">
        <f>SUM(G7:G23,V7:V18,AF9:AF16,AF19:AF21,AF32:AF37,G29:G44,O29:O44)</f>
        <v>0</v>
      </c>
      <c r="R23" s="104"/>
      <c r="S23" s="68" t="s">
        <v>24</v>
      </c>
      <c r="T23" s="68"/>
      <c r="U23" s="68"/>
      <c r="V23" s="68"/>
      <c r="W23" s="68"/>
      <c r="X23" s="68"/>
      <c r="Y23" s="68"/>
      <c r="Z23" s="49" t="s">
        <v>56</v>
      </c>
      <c r="AA23" s="37"/>
      <c r="AB23" s="57"/>
      <c r="AC23" s="57"/>
      <c r="AD23" s="24"/>
      <c r="AE23" s="24"/>
      <c r="AF23" s="24"/>
      <c r="AG23" s="25"/>
      <c r="AH23" s="26"/>
      <c r="AI23" s="26"/>
    </row>
    <row r="24" spans="1:36" ht="16.5" thickTop="1" thickBot="1" x14ac:dyDescent="0.4">
      <c r="A24" s="90"/>
      <c r="B24" s="91"/>
      <c r="C24" s="105"/>
      <c r="D24" s="105"/>
      <c r="E24" s="14"/>
      <c r="F24" s="14"/>
      <c r="G24" s="14"/>
      <c r="H24" s="20"/>
      <c r="I24" s="106"/>
      <c r="J24" s="106"/>
      <c r="K24" s="106"/>
      <c r="L24" s="106"/>
      <c r="M24" s="68"/>
      <c r="N24" s="68"/>
      <c r="O24" s="68"/>
      <c r="P24" s="9"/>
      <c r="Q24" s="107" t="str">
        <f>IF(SUM(F7:F23,U7:U18,AE9:AE16,AE19:AE21,AE32:AE37, F29:F44,N29:N44)=0,"N/A",ROUNDDOWN(SUM(E7:E23,T7:T18,AD9:AD16,AD19:AD21,AD32:AD37,E29:E44,M29:M44)/SUM(F7:F23,U7:U18,AE9:AE16,AE19:AE21,AE32:AE37,F29:F44,N29:N44),2))</f>
        <v>N/A</v>
      </c>
      <c r="R24" s="107"/>
      <c r="S24" s="68" t="s">
        <v>25</v>
      </c>
      <c r="T24" s="68"/>
      <c r="U24" s="68"/>
      <c r="V24" s="68"/>
      <c r="W24" s="68"/>
      <c r="X24" s="68"/>
      <c r="Y24" s="68"/>
      <c r="Z24" s="9"/>
      <c r="AA24" s="45"/>
      <c r="AB24" s="46"/>
      <c r="AC24" s="46"/>
      <c r="AD24" s="24"/>
      <c r="AE24" s="24"/>
      <c r="AF24" s="24"/>
      <c r="AG24" s="25"/>
      <c r="AH24" s="26"/>
      <c r="AI24" s="26"/>
    </row>
    <row r="25" spans="1:36" ht="16.5" thickTop="1" thickBot="1" x14ac:dyDescent="0.4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68"/>
      <c r="N25" s="68"/>
      <c r="O25" s="68"/>
      <c r="P25" s="9"/>
      <c r="Q25" s="109">
        <f>SUMIF(B7:B24,"&gt;2999",G7:G24)+SUMIF(B29:B44,"&gt;2999",G29:G44)+SUMIF(J29:J44,"&gt;2999",O29:O44)+SUMIF(R7:R19,"&gt;2999",V7:V19)+SUMIF(AB9:AB16,"&gt;2999",AF9:AF16)+SUMIF(AB19:AB21,"&gt;2999",AF19:AF21)+SUMIF(AB32:AB37,"&gt;2999",AF32:AF37)</f>
        <v>0</v>
      </c>
      <c r="R25" s="109"/>
      <c r="S25" s="49" t="s">
        <v>47</v>
      </c>
      <c r="T25" s="68"/>
      <c r="U25" s="68"/>
      <c r="V25" s="68"/>
      <c r="W25" s="68"/>
      <c r="X25" s="68"/>
      <c r="Y25" s="68"/>
      <c r="Z25" s="17"/>
      <c r="AA25" s="45"/>
      <c r="AB25" s="46"/>
      <c r="AC25" s="46"/>
      <c r="AD25" s="24"/>
      <c r="AE25" s="24"/>
      <c r="AF25" s="24"/>
      <c r="AG25" s="25"/>
      <c r="AH25" s="26"/>
      <c r="AI25" s="26"/>
    </row>
    <row r="26" spans="1:36" ht="16.5" thickTop="1" thickBot="1" x14ac:dyDescent="0.4">
      <c r="A26" s="36" t="s">
        <v>36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9"/>
      <c r="Q26" s="109">
        <f>SUMIF(B7:B24,"&gt;2999",F7:F24)+SUMIF(B29:B44,"&gt;2999",F29:F44)+SUMIF(J30:J45,"&gt;2999",N29:N44)+SUMIF(R7:R19,"&gt;2999",U7:U19)+SUMIF(AB9:AB16,"&gt;2999",AE9:AE16)+SUMIF(AB19:AB21,"&gt;2999",AE19:AE21)+SUMIF(AB32:AB37,"&gt;2999",AE32:AE37)</f>
        <v>0</v>
      </c>
      <c r="R26" s="109"/>
      <c r="S26" s="74" t="s">
        <v>48</v>
      </c>
      <c r="T26" s="68"/>
      <c r="U26" s="68"/>
      <c r="V26" s="68"/>
      <c r="W26" s="68"/>
      <c r="X26" s="68"/>
      <c r="Y26" s="68"/>
      <c r="Z26" s="68"/>
      <c r="AA26" s="45"/>
      <c r="AB26" s="46"/>
      <c r="AC26" s="46"/>
      <c r="AD26" s="24"/>
      <c r="AE26" s="24"/>
      <c r="AF26" s="24"/>
      <c r="AG26" s="25"/>
      <c r="AH26" s="26"/>
      <c r="AI26" s="26"/>
    </row>
    <row r="27" spans="1:36" ht="16" thickBot="1" x14ac:dyDescent="0.4">
      <c r="A27" s="36" t="s">
        <v>27</v>
      </c>
      <c r="B27" s="36"/>
      <c r="C27" s="68"/>
      <c r="D27" s="68"/>
      <c r="E27" s="68"/>
      <c r="F27" s="68"/>
      <c r="G27" s="68"/>
      <c r="H27" s="68"/>
      <c r="I27" s="73" t="s">
        <v>55</v>
      </c>
      <c r="J27" s="65"/>
      <c r="K27" s="65"/>
      <c r="L27" s="65"/>
      <c r="M27" s="65"/>
      <c r="N27" s="65"/>
      <c r="O27" s="65"/>
      <c r="P27" s="65"/>
      <c r="Q27" s="110">
        <f>SUMIF(B7:B24,"&gt;2999",E7:E24)+SUMIF(B29:B44,"&gt;2999",E29:E44)+SUMIF(J29:J44,"&gt;2999",M29:M44)+SUMIF(R7:R19,"&gt;2999",T7:T19)+SUMIF(AB9:AB16,"&gt;2999",AD9:AD16)+SUMIF(AB19:AB21,"&gt;2999",AD19:AD21)+SUMIF(AB32:AB37,"&gt;2999",AD32:AD37)</f>
        <v>0</v>
      </c>
      <c r="R27" s="110"/>
      <c r="S27" s="1" t="s">
        <v>26</v>
      </c>
      <c r="T27" s="68"/>
      <c r="U27" s="68"/>
      <c r="V27" s="68"/>
      <c r="W27" s="68"/>
      <c r="X27" s="68"/>
      <c r="Y27" s="68"/>
      <c r="Z27" s="37"/>
      <c r="AA27" s="45"/>
      <c r="AB27" s="46"/>
      <c r="AC27" s="46"/>
      <c r="AD27" s="24"/>
      <c r="AE27" s="24"/>
      <c r="AF27" s="24"/>
      <c r="AG27" s="25"/>
      <c r="AH27" s="26"/>
      <c r="AI27" s="26"/>
    </row>
    <row r="28" spans="1:36" ht="18" customHeight="1" thickBot="1" x14ac:dyDescent="0.4">
      <c r="A28" s="71" t="s">
        <v>3</v>
      </c>
      <c r="B28" s="68"/>
      <c r="C28" s="68" t="s">
        <v>29</v>
      </c>
      <c r="D28" s="2" t="s">
        <v>30</v>
      </c>
      <c r="E28" s="68"/>
      <c r="F28" s="68"/>
      <c r="G28" s="68"/>
      <c r="H28" s="68"/>
      <c r="I28" s="68" t="s">
        <v>3</v>
      </c>
      <c r="J28" s="68"/>
      <c r="K28" s="68" t="s">
        <v>29</v>
      </c>
      <c r="L28" s="60" t="s">
        <v>30</v>
      </c>
      <c r="M28" s="40" t="s">
        <v>5</v>
      </c>
      <c r="N28" s="40" t="s">
        <v>6</v>
      </c>
      <c r="O28" s="40" t="s">
        <v>7</v>
      </c>
      <c r="P28" s="9"/>
      <c r="Q28" s="115" t="str">
        <f>IF(SUM(Q27)=0,"N/A",Q27/Q26)</f>
        <v>N/A</v>
      </c>
      <c r="R28" s="115"/>
      <c r="S28" s="68" t="s">
        <v>28</v>
      </c>
      <c r="T28" s="37"/>
      <c r="U28" s="37"/>
      <c r="V28" s="37"/>
      <c r="W28" s="37"/>
      <c r="X28" s="68"/>
      <c r="Y28" s="68"/>
      <c r="Z28" s="9"/>
      <c r="AA28" s="45"/>
      <c r="AB28" s="46"/>
      <c r="AC28" s="46"/>
      <c r="AD28" s="24"/>
      <c r="AE28" s="24"/>
      <c r="AF28" s="24"/>
      <c r="AG28" s="25"/>
      <c r="AH28" s="26"/>
      <c r="AI28" s="26"/>
      <c r="AJ28" s="81"/>
    </row>
    <row r="29" spans="1:36" ht="16.5" thickTop="1" thickBot="1" x14ac:dyDescent="0.4">
      <c r="A29" s="28"/>
      <c r="B29" s="29"/>
      <c r="C29" s="59"/>
      <c r="D29" s="30"/>
      <c r="E29" s="31">
        <f t="shared" ref="E29:E44" si="45">D29*IF(OR(C29="A",C29="RA"),4,IF(OR(C29="B",C29="RB"),3,IF(OR(C29="C",C29="RC"),2,IF(OR(C29="D",C29="RD"),1,IF(AND(C29&gt;=0,C29&lt;=4,ISNUMBER(C29)),C29,0)))))</f>
        <v>0</v>
      </c>
      <c r="F29" s="32" t="str">
        <f t="shared" ref="F29:F44" si="46">IF(OR(C29="",D29=""),"",IF(OR(C29="A",C29="B",C29="C",C29="D",C29="F",C29="RA",C29="RB",C29="RC",C29="RD",C29="RF",AND(C29&gt;=0,C29&lt;=4,ISNUMBER(C29))),D29,""))</f>
        <v/>
      </c>
      <c r="G29" s="33" t="str">
        <f t="shared" ref="G29:G44" si="47">IF(OR(C29="",D29=""),"",IF(OR(C29="A",C29="B",C29="C",C29="D",C29="P",AND(C29&gt;=0,C29&lt;=4,ISNUMBER(C29))),D29,""))</f>
        <v/>
      </c>
      <c r="H29" s="34"/>
      <c r="I29" s="28"/>
      <c r="J29" s="29"/>
      <c r="K29" s="59"/>
      <c r="L29" s="30"/>
      <c r="M29" s="9">
        <f t="shared" ref="M29:M44" si="48">L29*IF(OR(K29="A",K29="RA"),4,IF(OR(K29="B",K29="RB"),3,IF(OR(K29="C",K29="RC"),2,IF(OR(K29="D",K29="RD"),1,IF(AND(K29&gt;=0,K29=4,ISNUMBER(K29)),K29,0)))))</f>
        <v>0</v>
      </c>
      <c r="N29" s="9" t="str">
        <f t="shared" ref="N29:N44" si="49">IF(OR(K29="",L29=""),"",IF(OR(K29="A",K29="B",K29="C",K29="D",K29="F",K29="RA",K29="RB",K29="RC",K29="RD",K29="RF",AND(K29&gt;=0,K29&lt;=4,ISNUMBER(K29))),L29,""))</f>
        <v/>
      </c>
      <c r="O29" s="9" t="str">
        <f t="shared" ref="O29:O44" si="50">IF(OR(K29="",L29=""),"",IF(OR(K29="A",K29="B",K29="C",K29="D",K29="P",AND(K29&gt;=0,K29&lt;=4,ISNUMBER(K29))),L29,""))</f>
        <v/>
      </c>
      <c r="P29" s="9"/>
      <c r="Q29" s="111"/>
      <c r="R29" s="111"/>
      <c r="S29" s="1" t="s">
        <v>31</v>
      </c>
      <c r="T29" s="68"/>
      <c r="U29" s="68"/>
      <c r="V29" s="68"/>
      <c r="W29" s="68"/>
      <c r="X29" s="68"/>
      <c r="Y29" s="68"/>
      <c r="Z29" s="9"/>
      <c r="AA29" s="45"/>
      <c r="AB29" s="46"/>
      <c r="AC29" s="46"/>
      <c r="AD29" s="24"/>
      <c r="AE29" s="24"/>
      <c r="AF29" s="24"/>
      <c r="AG29" s="25"/>
      <c r="AH29" s="26"/>
      <c r="AI29" s="26"/>
    </row>
    <row r="30" spans="1:36" ht="16.5" thickTop="1" thickBot="1" x14ac:dyDescent="0.4">
      <c r="A30" s="28"/>
      <c r="B30" s="29"/>
      <c r="C30" s="59"/>
      <c r="D30" s="30"/>
      <c r="E30" s="31">
        <f t="shared" si="45"/>
        <v>0</v>
      </c>
      <c r="F30" s="32" t="str">
        <f t="shared" si="46"/>
        <v/>
      </c>
      <c r="G30" s="33" t="str">
        <f t="shared" si="47"/>
        <v/>
      </c>
      <c r="H30" s="35"/>
      <c r="I30" s="28"/>
      <c r="J30" s="29"/>
      <c r="K30" s="59"/>
      <c r="L30" s="30"/>
      <c r="M30" s="9">
        <f t="shared" si="48"/>
        <v>0</v>
      </c>
      <c r="N30" s="9" t="str">
        <f t="shared" si="49"/>
        <v/>
      </c>
      <c r="O30" s="9" t="str">
        <f t="shared" si="50"/>
        <v/>
      </c>
      <c r="P30" s="9"/>
      <c r="Q30" s="114">
        <v>124</v>
      </c>
      <c r="R30" s="114"/>
      <c r="S30" s="68" t="s">
        <v>32</v>
      </c>
      <c r="T30" s="68"/>
      <c r="U30" s="68"/>
      <c r="V30" s="68"/>
      <c r="W30" s="68"/>
      <c r="X30" s="68"/>
      <c r="Y30" s="68"/>
      <c r="Z30" s="9"/>
      <c r="AA30" s="45"/>
      <c r="AB30" s="46"/>
      <c r="AC30" s="46"/>
      <c r="AD30" s="24"/>
      <c r="AE30" s="24"/>
      <c r="AF30" s="24"/>
      <c r="AG30" s="25"/>
      <c r="AH30" s="26"/>
      <c r="AI30" s="26"/>
    </row>
    <row r="31" spans="1:36" ht="16" thickBot="1" x14ac:dyDescent="0.4">
      <c r="A31" s="28"/>
      <c r="B31" s="29"/>
      <c r="C31" s="59"/>
      <c r="D31" s="30"/>
      <c r="E31" s="31">
        <f t="shared" si="45"/>
        <v>0</v>
      </c>
      <c r="F31" s="32" t="str">
        <f t="shared" si="46"/>
        <v/>
      </c>
      <c r="G31" s="33" t="str">
        <f t="shared" si="47"/>
        <v/>
      </c>
      <c r="H31" s="35"/>
      <c r="I31" s="28"/>
      <c r="J31" s="29"/>
      <c r="K31" s="59"/>
      <c r="L31" s="30"/>
      <c r="M31" s="9">
        <f t="shared" si="48"/>
        <v>0</v>
      </c>
      <c r="N31" s="9" t="str">
        <f t="shared" si="49"/>
        <v/>
      </c>
      <c r="O31" s="9" t="str">
        <f t="shared" si="50"/>
        <v/>
      </c>
      <c r="P31" s="9"/>
      <c r="Q31" s="68" t="s">
        <v>33</v>
      </c>
      <c r="R31" s="68"/>
      <c r="S31" s="68"/>
      <c r="T31" s="68"/>
      <c r="U31" s="68"/>
      <c r="V31" s="68"/>
      <c r="W31" s="68"/>
      <c r="X31" s="68"/>
      <c r="Y31" s="68"/>
      <c r="Z31" s="9"/>
      <c r="AA31" s="45"/>
      <c r="AB31" s="46"/>
      <c r="AC31" s="46"/>
      <c r="AD31" s="24"/>
      <c r="AE31" s="24"/>
      <c r="AF31" s="24"/>
      <c r="AG31" s="25"/>
      <c r="AH31" s="26"/>
      <c r="AI31" s="26"/>
    </row>
    <row r="32" spans="1:36" ht="13" thickBot="1" x14ac:dyDescent="0.3">
      <c r="A32" s="28"/>
      <c r="B32" s="29"/>
      <c r="C32" s="59"/>
      <c r="D32" s="30"/>
      <c r="E32" s="31">
        <f t="shared" si="45"/>
        <v>0</v>
      </c>
      <c r="F32" s="32" t="str">
        <f t="shared" si="46"/>
        <v/>
      </c>
      <c r="G32" s="33" t="str">
        <f t="shared" si="47"/>
        <v/>
      </c>
      <c r="H32" s="35"/>
      <c r="I32" s="28"/>
      <c r="J32" s="29"/>
      <c r="K32" s="59"/>
      <c r="L32" s="30"/>
      <c r="M32" s="9">
        <f t="shared" si="48"/>
        <v>0</v>
      </c>
      <c r="N32" s="9" t="str">
        <f t="shared" si="49"/>
        <v/>
      </c>
      <c r="O32" s="9" t="str">
        <f t="shared" si="50"/>
        <v/>
      </c>
      <c r="P32" s="9"/>
      <c r="Q32" s="68"/>
      <c r="R32" s="68"/>
      <c r="S32" s="68"/>
      <c r="T32" s="68"/>
      <c r="U32" s="68"/>
      <c r="V32" s="68"/>
      <c r="W32" s="68"/>
      <c r="X32" s="68"/>
      <c r="Y32" s="68"/>
      <c r="Z32" s="9"/>
      <c r="AA32" s="67"/>
      <c r="AB32" s="23"/>
      <c r="AC32" s="70"/>
      <c r="AD32" s="14">
        <f t="shared" ref="AD32:AD34" si="51">IF(AG32&lt;&gt;"",AG32,3)*IF(AC32="A",4,IF(AC32="B",3,IF(AC32="C",2,IF(AC32="D",1,IF(AND(AC32&gt;=0,AC32&lt;=4,ISNUMBER(AC32)),AC32,0)))))</f>
        <v>0</v>
      </c>
      <c r="AE32" s="14" t="str">
        <f t="shared" ref="AE32:AE34" si="52">IF(OR(AC32="A",AC32="B",AC32="C",AC32="D",AC32="F",AND(AC32&gt;=0,AC32&lt;=4,ISNUMBER(AC32))),IF(AG32&lt;&gt;"",AG32,3),"")</f>
        <v/>
      </c>
      <c r="AF32" s="14" t="str">
        <f t="shared" ref="AF32:AF34" si="53">IF(OR(AC32="A",AC32="B",AC32="C",AC32="D",AC32="P",AND(AC32&gt;=0,AC32&lt;=4,ISNUMBER(AC32))),IF(AG32&lt;&gt;"",AG32,3),"")</f>
        <v/>
      </c>
      <c r="AG32" s="15"/>
      <c r="AH32" s="92"/>
      <c r="AI32" s="92"/>
    </row>
    <row r="33" spans="1:35" ht="13" thickBot="1" x14ac:dyDescent="0.3">
      <c r="A33" s="28"/>
      <c r="B33" s="29"/>
      <c r="C33" s="59"/>
      <c r="D33" s="30"/>
      <c r="E33" s="31">
        <f t="shared" si="45"/>
        <v>0</v>
      </c>
      <c r="F33" s="32" t="str">
        <f t="shared" si="46"/>
        <v/>
      </c>
      <c r="G33" s="33" t="str">
        <f t="shared" si="47"/>
        <v/>
      </c>
      <c r="H33" s="35"/>
      <c r="I33" s="28"/>
      <c r="J33" s="29"/>
      <c r="K33" s="59"/>
      <c r="L33" s="30"/>
      <c r="M33" s="9">
        <f t="shared" si="48"/>
        <v>0</v>
      </c>
      <c r="N33" s="9" t="str">
        <f t="shared" si="49"/>
        <v/>
      </c>
      <c r="O33" s="9" t="str">
        <f t="shared" si="50"/>
        <v/>
      </c>
      <c r="P33" s="9"/>
      <c r="Q33" s="68"/>
      <c r="R33" s="68"/>
      <c r="S33" s="68"/>
      <c r="T33" s="68"/>
      <c r="U33" s="68"/>
      <c r="V33" s="68"/>
      <c r="W33" s="68"/>
      <c r="X33" s="68"/>
      <c r="Y33" s="68"/>
      <c r="Z33" s="9"/>
      <c r="AA33" s="67"/>
      <c r="AB33" s="23"/>
      <c r="AC33" s="70"/>
      <c r="AD33" s="14">
        <f t="shared" si="51"/>
        <v>0</v>
      </c>
      <c r="AE33" s="14" t="str">
        <f t="shared" si="52"/>
        <v/>
      </c>
      <c r="AF33" s="14" t="str">
        <f t="shared" si="53"/>
        <v/>
      </c>
      <c r="AG33" s="15"/>
      <c r="AH33" s="92"/>
      <c r="AI33" s="92"/>
    </row>
    <row r="34" spans="1:35" ht="13" thickBot="1" x14ac:dyDescent="0.3">
      <c r="A34" s="28"/>
      <c r="B34" s="29"/>
      <c r="C34" s="59"/>
      <c r="D34" s="30"/>
      <c r="E34" s="31">
        <f t="shared" si="45"/>
        <v>0</v>
      </c>
      <c r="F34" s="32" t="str">
        <f t="shared" si="46"/>
        <v/>
      </c>
      <c r="G34" s="33" t="str">
        <f t="shared" si="47"/>
        <v/>
      </c>
      <c r="H34" s="35"/>
      <c r="I34" s="28"/>
      <c r="J34" s="29"/>
      <c r="K34" s="59"/>
      <c r="L34" s="30"/>
      <c r="M34" s="9">
        <f t="shared" si="48"/>
        <v>0</v>
      </c>
      <c r="N34" s="9" t="str">
        <f t="shared" si="49"/>
        <v/>
      </c>
      <c r="O34" s="9" t="str">
        <f t="shared" si="50"/>
        <v/>
      </c>
      <c r="P34" s="9"/>
      <c r="Q34" s="68"/>
      <c r="R34" s="68"/>
      <c r="S34" s="68"/>
      <c r="T34" s="68"/>
      <c r="U34" s="68"/>
      <c r="V34" s="68"/>
      <c r="W34" s="68"/>
      <c r="X34" s="68"/>
      <c r="Y34" s="68"/>
      <c r="Z34" s="9"/>
      <c r="AA34" s="67"/>
      <c r="AB34" s="23"/>
      <c r="AC34" s="70"/>
      <c r="AD34" s="14">
        <f t="shared" si="51"/>
        <v>0</v>
      </c>
      <c r="AE34" s="14" t="str">
        <f t="shared" si="52"/>
        <v/>
      </c>
      <c r="AF34" s="14" t="str">
        <f t="shared" si="53"/>
        <v/>
      </c>
      <c r="AG34" s="15"/>
      <c r="AH34" s="92"/>
      <c r="AI34" s="92"/>
    </row>
    <row r="35" spans="1:35" ht="13" thickBot="1" x14ac:dyDescent="0.3">
      <c r="A35" s="28"/>
      <c r="B35" s="29"/>
      <c r="C35" s="59"/>
      <c r="D35" s="30"/>
      <c r="E35" s="31">
        <f t="shared" si="45"/>
        <v>0</v>
      </c>
      <c r="F35" s="32" t="str">
        <f t="shared" si="46"/>
        <v/>
      </c>
      <c r="G35" s="33" t="str">
        <f t="shared" si="47"/>
        <v/>
      </c>
      <c r="H35" s="35"/>
      <c r="I35" s="28"/>
      <c r="J35" s="29"/>
      <c r="K35" s="59"/>
      <c r="L35" s="30"/>
      <c r="M35" s="9">
        <f t="shared" si="48"/>
        <v>0</v>
      </c>
      <c r="N35" s="9" t="str">
        <f t="shared" si="49"/>
        <v/>
      </c>
      <c r="O35" s="9" t="str">
        <f t="shared" si="50"/>
        <v/>
      </c>
      <c r="P35" s="9"/>
      <c r="Q35" s="68"/>
      <c r="R35" s="68"/>
      <c r="S35" s="68"/>
      <c r="T35" s="68"/>
      <c r="U35" s="68"/>
      <c r="V35" s="68"/>
      <c r="W35" s="68"/>
      <c r="X35" s="68"/>
      <c r="Y35" s="68"/>
      <c r="Z35" s="9"/>
      <c r="AA35" s="67"/>
      <c r="AB35" s="23"/>
      <c r="AC35" s="70"/>
      <c r="AD35" s="14">
        <f t="shared" ref="AD35:AD37" si="54">IF(AG35&lt;&gt;"",AG35,3)*IF(AC35="A",4,IF(AC35="B",3,IF(AC35="C",2,IF(AC35="D",1,IF(AND(AC35&gt;=0,AC35&lt;=4,ISNUMBER(AC35)),AC35,0)))))</f>
        <v>0</v>
      </c>
      <c r="AE35" s="14" t="str">
        <f t="shared" ref="AE35:AE37" si="55">IF(OR(AC35="A",AC35="B",AC35="C",AC35="D",AC35="F",AND(AC35&gt;=0,AC35&lt;=4,ISNUMBER(AC35))),IF(AG35&lt;&gt;"",AG35,3),"")</f>
        <v/>
      </c>
      <c r="AF35" s="14" t="str">
        <f t="shared" ref="AF35:AF37" si="56">IF(OR(AC35="A",AC35="B",AC35="C",AC35="D",AC35="P",AND(AC35&gt;=0,AC35&lt;=4,ISNUMBER(AC35))),IF(AG35&lt;&gt;"",AG35,3),"")</f>
        <v/>
      </c>
      <c r="AG35" s="15">
        <v>2</v>
      </c>
      <c r="AH35" s="92"/>
      <c r="AI35" s="92"/>
    </row>
    <row r="36" spans="1:35" ht="13" thickBot="1" x14ac:dyDescent="0.3">
      <c r="A36" s="28"/>
      <c r="B36" s="29"/>
      <c r="C36" s="59"/>
      <c r="D36" s="30"/>
      <c r="E36" s="31">
        <f t="shared" si="45"/>
        <v>0</v>
      </c>
      <c r="F36" s="32" t="str">
        <f t="shared" si="46"/>
        <v/>
      </c>
      <c r="G36" s="33" t="str">
        <f t="shared" si="47"/>
        <v/>
      </c>
      <c r="H36" s="35"/>
      <c r="I36" s="28"/>
      <c r="J36" s="29"/>
      <c r="K36" s="59"/>
      <c r="L36" s="30"/>
      <c r="M36" s="9">
        <f t="shared" si="48"/>
        <v>0</v>
      </c>
      <c r="N36" s="9" t="str">
        <f t="shared" si="49"/>
        <v/>
      </c>
      <c r="O36" s="9" t="str">
        <f t="shared" si="50"/>
        <v/>
      </c>
      <c r="P36" s="9"/>
      <c r="Q36" s="68"/>
      <c r="R36" s="68"/>
      <c r="S36" s="68"/>
      <c r="T36" s="68"/>
      <c r="U36" s="68"/>
      <c r="V36" s="68"/>
      <c r="W36" s="68"/>
      <c r="X36" s="68"/>
      <c r="Y36" s="68"/>
      <c r="Z36" s="9"/>
      <c r="AA36" s="67"/>
      <c r="AB36" s="23"/>
      <c r="AC36" s="70"/>
      <c r="AD36" s="14">
        <f t="shared" si="54"/>
        <v>0</v>
      </c>
      <c r="AE36" s="14" t="str">
        <f t="shared" si="55"/>
        <v/>
      </c>
      <c r="AF36" s="14" t="str">
        <f t="shared" si="56"/>
        <v/>
      </c>
      <c r="AG36" s="15"/>
      <c r="AH36" s="92"/>
      <c r="AI36" s="92"/>
    </row>
    <row r="37" spans="1:35" ht="13" thickBot="1" x14ac:dyDescent="0.3">
      <c r="A37" s="28"/>
      <c r="B37" s="29"/>
      <c r="C37" s="59"/>
      <c r="D37" s="30"/>
      <c r="E37" s="31">
        <f t="shared" si="45"/>
        <v>0</v>
      </c>
      <c r="F37" s="32" t="str">
        <f t="shared" si="46"/>
        <v/>
      </c>
      <c r="G37" s="33" t="str">
        <f t="shared" si="47"/>
        <v/>
      </c>
      <c r="H37" s="35"/>
      <c r="I37" s="28"/>
      <c r="J37" s="29"/>
      <c r="K37" s="59"/>
      <c r="L37" s="30"/>
      <c r="M37" s="9">
        <f t="shared" si="48"/>
        <v>0</v>
      </c>
      <c r="N37" s="9" t="str">
        <f t="shared" si="49"/>
        <v/>
      </c>
      <c r="O37" s="9" t="str">
        <f t="shared" si="50"/>
        <v/>
      </c>
      <c r="P37" s="9"/>
      <c r="Q37" s="68"/>
      <c r="R37" s="68"/>
      <c r="S37" s="68"/>
      <c r="T37" s="68"/>
      <c r="U37" s="68"/>
      <c r="V37" s="68"/>
      <c r="W37" s="68"/>
      <c r="X37" s="68"/>
      <c r="Y37" s="68"/>
      <c r="Z37" s="9"/>
      <c r="AA37" s="67"/>
      <c r="AB37" s="23"/>
      <c r="AC37" s="70"/>
      <c r="AD37" s="14">
        <f t="shared" si="54"/>
        <v>0</v>
      </c>
      <c r="AE37" s="14" t="str">
        <f t="shared" si="55"/>
        <v/>
      </c>
      <c r="AF37" s="14" t="str">
        <f t="shared" si="56"/>
        <v/>
      </c>
      <c r="AG37" s="15"/>
      <c r="AH37" s="92"/>
      <c r="AI37" s="92"/>
    </row>
    <row r="38" spans="1:35" ht="13" thickBot="1" x14ac:dyDescent="0.3">
      <c r="A38" s="28"/>
      <c r="B38" s="29"/>
      <c r="C38" s="59"/>
      <c r="D38" s="30"/>
      <c r="E38" s="31">
        <f t="shared" si="45"/>
        <v>0</v>
      </c>
      <c r="F38" s="32" t="str">
        <f t="shared" si="46"/>
        <v/>
      </c>
      <c r="G38" s="33" t="str">
        <f t="shared" si="47"/>
        <v/>
      </c>
      <c r="H38" s="35"/>
      <c r="I38" s="28"/>
      <c r="J38" s="29"/>
      <c r="K38" s="59"/>
      <c r="L38" s="30"/>
      <c r="M38" s="9">
        <f t="shared" si="48"/>
        <v>0</v>
      </c>
      <c r="N38" s="9" t="str">
        <f t="shared" si="49"/>
        <v/>
      </c>
      <c r="O38" s="9" t="str">
        <f t="shared" si="50"/>
        <v/>
      </c>
      <c r="P38" s="9"/>
      <c r="Q38" s="68"/>
      <c r="R38" s="68"/>
      <c r="S38" s="68"/>
      <c r="T38" s="68"/>
      <c r="U38" s="68"/>
      <c r="V38" s="68"/>
      <c r="W38" s="68"/>
      <c r="X38" s="68"/>
      <c r="Y38" s="68"/>
      <c r="Z38" s="9"/>
      <c r="AA38" s="41"/>
      <c r="AB38" s="56"/>
      <c r="AC38" s="53"/>
      <c r="AD38" s="54"/>
      <c r="AE38" s="54"/>
      <c r="AF38" s="54"/>
      <c r="AG38" s="55"/>
      <c r="AH38" s="56"/>
      <c r="AI38" s="56"/>
    </row>
    <row r="39" spans="1:35" ht="13" thickBot="1" x14ac:dyDescent="0.3">
      <c r="A39" s="28"/>
      <c r="B39" s="29"/>
      <c r="C39" s="59"/>
      <c r="D39" s="30"/>
      <c r="E39" s="31">
        <f t="shared" si="45"/>
        <v>0</v>
      </c>
      <c r="F39" s="32" t="str">
        <f t="shared" si="46"/>
        <v/>
      </c>
      <c r="G39" s="33" t="str">
        <f t="shared" si="47"/>
        <v/>
      </c>
      <c r="H39" s="35"/>
      <c r="I39" s="28"/>
      <c r="J39" s="29"/>
      <c r="K39" s="59"/>
      <c r="L39" s="30"/>
      <c r="M39" s="9">
        <f t="shared" si="48"/>
        <v>0</v>
      </c>
      <c r="N39" s="9" t="str">
        <f t="shared" si="49"/>
        <v/>
      </c>
      <c r="O39" s="9" t="str">
        <f t="shared" si="50"/>
        <v/>
      </c>
      <c r="P39" s="9"/>
      <c r="Q39" s="68"/>
      <c r="R39" s="68"/>
      <c r="S39" s="68"/>
      <c r="T39" s="68"/>
      <c r="U39" s="68"/>
      <c r="V39" s="68"/>
      <c r="W39" s="68"/>
      <c r="X39" s="68"/>
      <c r="Y39" s="68"/>
      <c r="Z39" s="9"/>
      <c r="AA39" s="58"/>
      <c r="AB39" s="27"/>
      <c r="AC39" s="27"/>
      <c r="AD39" s="9"/>
      <c r="AE39" s="9"/>
      <c r="AF39" s="9"/>
      <c r="AG39" s="10"/>
      <c r="AH39" s="113"/>
      <c r="AI39" s="113"/>
    </row>
    <row r="40" spans="1:35" ht="13" thickBot="1" x14ac:dyDescent="0.3">
      <c r="A40" s="28"/>
      <c r="B40" s="29"/>
      <c r="C40" s="59"/>
      <c r="D40" s="30"/>
      <c r="E40" s="31">
        <f t="shared" si="45"/>
        <v>0</v>
      </c>
      <c r="F40" s="32" t="str">
        <f t="shared" si="46"/>
        <v/>
      </c>
      <c r="G40" s="33" t="str">
        <f t="shared" si="47"/>
        <v/>
      </c>
      <c r="H40" s="35"/>
      <c r="I40" s="28"/>
      <c r="J40" s="29"/>
      <c r="K40" s="59"/>
      <c r="L40" s="30"/>
      <c r="M40" s="9">
        <f t="shared" si="48"/>
        <v>0</v>
      </c>
      <c r="N40" s="9" t="str">
        <f t="shared" si="49"/>
        <v/>
      </c>
      <c r="O40" s="9" t="str">
        <f t="shared" si="50"/>
        <v/>
      </c>
      <c r="P40" s="9"/>
      <c r="Q40" s="68"/>
      <c r="R40" s="68"/>
      <c r="S40" s="68"/>
      <c r="T40" s="68"/>
      <c r="U40" s="68"/>
      <c r="V40" s="68"/>
      <c r="W40" s="68"/>
      <c r="X40" s="68"/>
      <c r="Y40" s="68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13" thickBot="1" x14ac:dyDescent="0.3">
      <c r="A41" s="28"/>
      <c r="B41" s="29"/>
      <c r="C41" s="59"/>
      <c r="D41" s="30"/>
      <c r="E41" s="31">
        <f t="shared" si="45"/>
        <v>0</v>
      </c>
      <c r="F41" s="32" t="str">
        <f t="shared" si="46"/>
        <v/>
      </c>
      <c r="G41" s="33" t="str">
        <f t="shared" si="47"/>
        <v/>
      </c>
      <c r="H41" s="35"/>
      <c r="I41" s="28"/>
      <c r="J41" s="29"/>
      <c r="K41" s="59"/>
      <c r="L41" s="30"/>
      <c r="M41" s="9">
        <f t="shared" si="48"/>
        <v>0</v>
      </c>
      <c r="N41" s="9" t="str">
        <f t="shared" si="49"/>
        <v/>
      </c>
      <c r="O41" s="9" t="str">
        <f t="shared" si="50"/>
        <v/>
      </c>
      <c r="P41" s="9"/>
      <c r="Q41" s="68"/>
      <c r="R41" s="68"/>
      <c r="S41" s="68"/>
      <c r="T41" s="68"/>
      <c r="U41" s="68"/>
      <c r="V41" s="68"/>
      <c r="W41" s="68"/>
      <c r="X41" s="68"/>
      <c r="Y41" s="68"/>
      <c r="Z41" s="9"/>
      <c r="AA41" s="9"/>
      <c r="AB41" s="68"/>
      <c r="AC41" s="68"/>
      <c r="AD41" s="68"/>
      <c r="AE41" s="68"/>
      <c r="AF41" s="68"/>
      <c r="AG41" s="68"/>
      <c r="AH41" s="68"/>
      <c r="AI41" s="71"/>
    </row>
    <row r="42" spans="1:35" ht="13" thickBot="1" x14ac:dyDescent="0.3">
      <c r="A42" s="28"/>
      <c r="B42" s="29"/>
      <c r="C42" s="59"/>
      <c r="D42" s="30"/>
      <c r="E42" s="31">
        <f t="shared" si="45"/>
        <v>0</v>
      </c>
      <c r="F42" s="32" t="str">
        <f t="shared" si="46"/>
        <v/>
      </c>
      <c r="G42" s="33" t="str">
        <f t="shared" si="47"/>
        <v/>
      </c>
      <c r="H42" s="35"/>
      <c r="I42" s="28"/>
      <c r="J42" s="29"/>
      <c r="K42" s="59"/>
      <c r="L42" s="30"/>
      <c r="M42" s="9">
        <f t="shared" si="48"/>
        <v>0</v>
      </c>
      <c r="N42" s="9" t="str">
        <f t="shared" si="49"/>
        <v/>
      </c>
      <c r="O42" s="9" t="str">
        <f t="shared" si="50"/>
        <v/>
      </c>
      <c r="P42" s="9"/>
      <c r="Q42" s="68"/>
      <c r="R42" s="68"/>
      <c r="S42" s="68"/>
      <c r="T42" s="68"/>
      <c r="U42" s="68"/>
      <c r="V42" s="68"/>
      <c r="W42" s="68"/>
      <c r="X42" s="68"/>
      <c r="Y42" s="68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13" thickBot="1" x14ac:dyDescent="0.3">
      <c r="A43" s="28"/>
      <c r="B43" s="29"/>
      <c r="C43" s="59"/>
      <c r="D43" s="30"/>
      <c r="E43" s="31">
        <f t="shared" si="45"/>
        <v>0</v>
      </c>
      <c r="F43" s="32" t="str">
        <f t="shared" si="46"/>
        <v/>
      </c>
      <c r="G43" s="33" t="str">
        <f t="shared" si="47"/>
        <v/>
      </c>
      <c r="H43" s="35"/>
      <c r="I43" s="28"/>
      <c r="J43" s="29"/>
      <c r="K43" s="59"/>
      <c r="L43" s="30"/>
      <c r="M43" s="9">
        <f t="shared" si="48"/>
        <v>0</v>
      </c>
      <c r="N43" s="9" t="str">
        <f t="shared" si="49"/>
        <v/>
      </c>
      <c r="O43" s="9" t="str">
        <f t="shared" si="50"/>
        <v/>
      </c>
      <c r="P43" s="9"/>
      <c r="Q43" s="68"/>
      <c r="R43" s="68"/>
      <c r="S43" s="68"/>
      <c r="T43" s="68"/>
      <c r="U43" s="68"/>
      <c r="V43" s="68"/>
      <c r="W43" s="68"/>
      <c r="X43" s="68"/>
      <c r="Y43" s="68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2.5" customHeight="1" x14ac:dyDescent="0.25">
      <c r="A44" s="28"/>
      <c r="B44" s="29"/>
      <c r="C44" s="59"/>
      <c r="D44" s="30"/>
      <c r="E44" s="83">
        <f t="shared" si="45"/>
        <v>0</v>
      </c>
      <c r="F44" s="84" t="str">
        <f t="shared" si="46"/>
        <v/>
      </c>
      <c r="G44" s="85" t="str">
        <f t="shared" si="47"/>
        <v/>
      </c>
      <c r="H44" s="86"/>
      <c r="I44" s="28"/>
      <c r="J44" s="29"/>
      <c r="K44" s="59"/>
      <c r="L44" s="30"/>
      <c r="M44" s="9">
        <f t="shared" si="48"/>
        <v>0</v>
      </c>
      <c r="N44" s="9" t="str">
        <f t="shared" si="49"/>
        <v/>
      </c>
      <c r="O44" s="9" t="str">
        <f t="shared" si="50"/>
        <v/>
      </c>
      <c r="P44" s="9"/>
      <c r="Q44" s="71"/>
      <c r="R44" s="71"/>
      <c r="S44" s="71"/>
      <c r="T44" s="71"/>
      <c r="U44" s="71"/>
      <c r="V44" s="71"/>
      <c r="W44" s="71"/>
      <c r="X44" s="71"/>
      <c r="Y44" s="71"/>
      <c r="Z44" s="9"/>
      <c r="AA44" s="9"/>
      <c r="AB44" s="37"/>
      <c r="AC44" s="37"/>
      <c r="AD44" s="37"/>
      <c r="AE44" s="37"/>
      <c r="AF44" s="37"/>
      <c r="AH44" s="37"/>
    </row>
    <row r="45" spans="1:35" s="37" customFormat="1" ht="13.5" customHeight="1" x14ac:dyDescent="0.25">
      <c r="E45" s="9"/>
      <c r="F45" s="9"/>
      <c r="G45" s="9"/>
      <c r="H45" s="9"/>
      <c r="M45" s="9"/>
      <c r="N45" s="9"/>
      <c r="O45" s="9"/>
      <c r="P45" s="9"/>
      <c r="Q45" s="17"/>
      <c r="R45" s="17"/>
      <c r="S45" s="17"/>
      <c r="T45" s="17"/>
      <c r="U45" s="17"/>
      <c r="V45" s="17"/>
      <c r="W45" s="17"/>
      <c r="X45" s="17"/>
      <c r="Y45" s="17"/>
      <c r="AA45" s="9"/>
    </row>
    <row r="46" spans="1:35" s="37" customFormat="1" x14ac:dyDescent="0.25">
      <c r="E46" s="9"/>
      <c r="F46" s="9"/>
      <c r="G46" s="9"/>
      <c r="H46" s="9"/>
      <c r="O46" s="9"/>
      <c r="Q46" s="17"/>
      <c r="R46" s="17"/>
      <c r="S46" s="17"/>
      <c r="T46" s="17"/>
      <c r="U46" s="17"/>
      <c r="V46" s="17"/>
      <c r="W46" s="17"/>
      <c r="X46" s="17"/>
      <c r="Y46" s="17"/>
      <c r="AA46" s="9"/>
    </row>
    <row r="47" spans="1:35" x14ac:dyDescent="0.25">
      <c r="Q47" s="8"/>
      <c r="R47" s="8"/>
      <c r="S47" s="8"/>
      <c r="T47" s="8"/>
      <c r="U47" s="8"/>
      <c r="V47" s="8"/>
      <c r="W47" s="8"/>
      <c r="X47" s="8"/>
      <c r="Y47" s="8"/>
      <c r="AA47" s="16"/>
    </row>
    <row r="48" spans="1:35" x14ac:dyDescent="0.25">
      <c r="Q48" s="8"/>
      <c r="R48" s="8"/>
      <c r="S48" s="8"/>
      <c r="T48" s="8"/>
      <c r="U48" s="8"/>
      <c r="V48" s="8"/>
      <c r="W48" s="8"/>
      <c r="X48" s="8"/>
      <c r="Y48" s="8"/>
      <c r="AA48" s="9"/>
    </row>
    <row r="49" spans="17:27" x14ac:dyDescent="0.25">
      <c r="Q49" s="8"/>
      <c r="R49" s="8"/>
      <c r="S49" s="8"/>
      <c r="T49" s="8"/>
      <c r="U49" s="8"/>
      <c r="V49" s="8"/>
      <c r="W49" s="8"/>
      <c r="X49" s="8"/>
      <c r="Y49" s="8"/>
      <c r="AA49" s="11"/>
    </row>
    <row r="50" spans="17:27" x14ac:dyDescent="0.25">
      <c r="Q50" s="8"/>
      <c r="R50" s="8"/>
      <c r="S50" s="8"/>
      <c r="T50" s="8"/>
      <c r="U50" s="8"/>
      <c r="V50" s="8"/>
      <c r="W50" s="8"/>
      <c r="X50" s="8"/>
      <c r="Y50" s="8"/>
    </row>
    <row r="51" spans="17:27" x14ac:dyDescent="0.25">
      <c r="Q51" s="8"/>
      <c r="R51" s="8"/>
      <c r="S51" s="8"/>
      <c r="T51" s="8"/>
      <c r="U51" s="8"/>
      <c r="V51" s="8"/>
      <c r="W51" s="8"/>
      <c r="X51" s="8"/>
      <c r="Y51" s="8"/>
    </row>
    <row r="52" spans="17:27" x14ac:dyDescent="0.25">
      <c r="Q52" s="8"/>
      <c r="R52" s="8"/>
      <c r="S52" s="8"/>
      <c r="T52" s="8"/>
      <c r="U52" s="8"/>
      <c r="V52" s="8"/>
      <c r="W52" s="8"/>
      <c r="X52" s="8"/>
      <c r="Y52" s="8"/>
    </row>
    <row r="53" spans="17:27" x14ac:dyDescent="0.25">
      <c r="Q53" s="8"/>
      <c r="R53" s="8"/>
      <c r="S53" s="8"/>
      <c r="T53" s="8"/>
      <c r="U53" s="8"/>
      <c r="V53" s="8"/>
      <c r="W53" s="8"/>
      <c r="X53" s="8"/>
      <c r="Y53" s="8"/>
    </row>
    <row r="54" spans="17:27" x14ac:dyDescent="0.25">
      <c r="Q54" s="8"/>
      <c r="R54" s="8"/>
      <c r="S54" s="8"/>
      <c r="T54" s="8"/>
      <c r="U54" s="8"/>
      <c r="V54" s="8"/>
      <c r="W54" s="8"/>
      <c r="X54" s="8"/>
      <c r="Y54" s="8"/>
    </row>
  </sheetData>
  <sheetProtection algorithmName="SHA-512" hashValue="B6w/1IystaAuftBt66BBmX8IGhUw1/dyY1oAIEZ10X9H/pO1suRH62DsFmEGtDBnMIyjANg3+U+nn3dJ5VnrEQ==" saltValue="FXfJcW24s0zpG6j5ORleeQ==" spinCount="100000" sheet="1" objects="1" scenarios="1"/>
  <mergeCells count="68">
    <mergeCell ref="Q21:W21"/>
    <mergeCell ref="AH39:AI39"/>
    <mergeCell ref="AH12:AI12"/>
    <mergeCell ref="AH19:AI19"/>
    <mergeCell ref="AH20:AI20"/>
    <mergeCell ref="Q30:R30"/>
    <mergeCell ref="Q28:R28"/>
    <mergeCell ref="AH14:AI14"/>
    <mergeCell ref="AH15:AI15"/>
    <mergeCell ref="AH16:AI16"/>
    <mergeCell ref="AH21:AI21"/>
    <mergeCell ref="AH33:AI33"/>
    <mergeCell ref="AH34:AI34"/>
    <mergeCell ref="AH35:AI35"/>
    <mergeCell ref="AH36:AI36"/>
    <mergeCell ref="AH37:AI37"/>
    <mergeCell ref="A25:L25"/>
    <mergeCell ref="Q25:R25"/>
    <mergeCell ref="Q26:R26"/>
    <mergeCell ref="Q27:R27"/>
    <mergeCell ref="Q29:R29"/>
    <mergeCell ref="C23:D23"/>
    <mergeCell ref="I23:L23"/>
    <mergeCell ref="Q23:R23"/>
    <mergeCell ref="C24:D24"/>
    <mergeCell ref="I24:L24"/>
    <mergeCell ref="Q24:R24"/>
    <mergeCell ref="C22:D22"/>
    <mergeCell ref="I22:L22"/>
    <mergeCell ref="C16:D16"/>
    <mergeCell ref="I16:L16"/>
    <mergeCell ref="C19:D19"/>
    <mergeCell ref="I19:L19"/>
    <mergeCell ref="C18:D18"/>
    <mergeCell ref="I18:L18"/>
    <mergeCell ref="C17:D17"/>
    <mergeCell ref="I17:L17"/>
    <mergeCell ref="C20:D20"/>
    <mergeCell ref="I20:L20"/>
    <mergeCell ref="C21:D21"/>
    <mergeCell ref="I21:L21"/>
    <mergeCell ref="I12:L12"/>
    <mergeCell ref="C14:D14"/>
    <mergeCell ref="I14:L14"/>
    <mergeCell ref="C13:D13"/>
    <mergeCell ref="I13:L13"/>
    <mergeCell ref="S1:Y1"/>
    <mergeCell ref="AG1:AI1"/>
    <mergeCell ref="C7:D7"/>
    <mergeCell ref="I7:L7"/>
    <mergeCell ref="X7:Y7"/>
    <mergeCell ref="B1:Q1"/>
    <mergeCell ref="AH32:AI32"/>
    <mergeCell ref="C8:D8"/>
    <mergeCell ref="I8:L8"/>
    <mergeCell ref="AH9:AI9"/>
    <mergeCell ref="C9:D9"/>
    <mergeCell ref="I9:L9"/>
    <mergeCell ref="C11:D11"/>
    <mergeCell ref="I11:L11"/>
    <mergeCell ref="AH13:AI13"/>
    <mergeCell ref="C10:D10"/>
    <mergeCell ref="I10:L10"/>
    <mergeCell ref="AH11:AI11"/>
    <mergeCell ref="AH10:AI10"/>
    <mergeCell ref="C15:D15"/>
    <mergeCell ref="I15:L15"/>
    <mergeCell ref="C12:D12"/>
  </mergeCells>
  <conditionalFormatting sqref="A7:A8 A23:A24 AA17 AA19:AA21 A11:A12 A20:A21 A14:A16 Q8 Q10 Q13 Q17:Q18 AA9:AA14">
    <cfRule type="expression" dxfId="101" priority="113" stopIfTrue="1">
      <formula>(C7="")</formula>
    </cfRule>
  </conditionalFormatting>
  <conditionalFormatting sqref="B7:B8 B23:B24 AB38 AB17 B12 B20:B21 B14:B16 R8 R10 R13 R17:R18 AB9:AB14">
    <cfRule type="expression" dxfId="100" priority="112" stopIfTrue="1">
      <formula>(C7="")</formula>
    </cfRule>
  </conditionalFormatting>
  <conditionalFormatting sqref="A9:A10">
    <cfRule type="expression" dxfId="99" priority="111" stopIfTrue="1">
      <formula>(C9="")</formula>
    </cfRule>
  </conditionalFormatting>
  <conditionalFormatting sqref="B9:B11">
    <cfRule type="expression" dxfId="98" priority="110" stopIfTrue="1">
      <formula>(C9="")</formula>
    </cfRule>
  </conditionalFormatting>
  <conditionalFormatting sqref="R7">
    <cfRule type="expression" dxfId="97" priority="98" stopIfTrue="1">
      <formula>(S7="")</formula>
    </cfRule>
  </conditionalFormatting>
  <conditionalFormatting sqref="I29">
    <cfRule type="expression" dxfId="96" priority="103" stopIfTrue="1">
      <formula>(K29="")</formula>
    </cfRule>
  </conditionalFormatting>
  <conditionalFormatting sqref="J29">
    <cfRule type="expression" dxfId="95" priority="102" stopIfTrue="1">
      <formula>(K29="")</formula>
    </cfRule>
  </conditionalFormatting>
  <conditionalFormatting sqref="Q7">
    <cfRule type="expression" dxfId="94" priority="101" stopIfTrue="1">
      <formula>(S7="")</formula>
    </cfRule>
  </conditionalFormatting>
  <conditionalFormatting sqref="R7">
    <cfRule type="expression" dxfId="93" priority="100" stopIfTrue="1">
      <formula>(S7="")</formula>
    </cfRule>
  </conditionalFormatting>
  <conditionalFormatting sqref="Q7">
    <cfRule type="expression" dxfId="92" priority="99" stopIfTrue="1">
      <formula>(S7="")</formula>
    </cfRule>
  </conditionalFormatting>
  <conditionalFormatting sqref="AG19:AG20 AG16:AG17 H7:H12 H20:H24 H14:H16 W7:W8 W10 W13 W17:W18 AG9:AG14">
    <cfRule type="expression" dxfId="91" priority="97" stopIfTrue="1">
      <formula>H7&lt;&gt;""</formula>
    </cfRule>
  </conditionalFormatting>
  <conditionalFormatting sqref="A22">
    <cfRule type="expression" dxfId="90" priority="91" stopIfTrue="1">
      <formula>(C22="")</formula>
    </cfRule>
  </conditionalFormatting>
  <conditionalFormatting sqref="B22">
    <cfRule type="expression" dxfId="89" priority="90" stopIfTrue="1">
      <formula>(C22="")</formula>
    </cfRule>
  </conditionalFormatting>
  <conditionalFormatting sqref="AA16">
    <cfRule type="expression" dxfId="88" priority="85" stopIfTrue="1">
      <formula>(AC16="")</formula>
    </cfRule>
  </conditionalFormatting>
  <conditionalFormatting sqref="AB16">
    <cfRule type="expression" dxfId="87" priority="84" stopIfTrue="1">
      <formula>(AC16="")</formula>
    </cfRule>
  </conditionalFormatting>
  <conditionalFormatting sqref="AB19:AB20">
    <cfRule type="expression" dxfId="86" priority="82" stopIfTrue="1">
      <formula>(AC19="")</formula>
    </cfRule>
  </conditionalFormatting>
  <conditionalFormatting sqref="AA38">
    <cfRule type="expression" dxfId="85" priority="72" stopIfTrue="1">
      <formula>(AC37="")</formula>
    </cfRule>
  </conditionalFormatting>
  <conditionalFormatting sqref="AG21">
    <cfRule type="expression" dxfId="84" priority="71" stopIfTrue="1">
      <formula>AG21&lt;&gt;""</formula>
    </cfRule>
  </conditionalFormatting>
  <conditionalFormatting sqref="AB21">
    <cfRule type="expression" dxfId="83" priority="70" stopIfTrue="1">
      <formula>(AC21="")</formula>
    </cfRule>
  </conditionalFormatting>
  <conditionalFormatting sqref="AA40">
    <cfRule type="expression" dxfId="82" priority="157" stopIfTrue="1">
      <formula>(#REF!="")</formula>
    </cfRule>
    <cfRule type="expression" dxfId="81" priority="158" stopIfTrue="1">
      <formula>(NOT(OR(#REF!="A",#REF!="B",#REF!="C",#REF!="D",#REF!="X",#REF!="P",AND(#REF!&gt;=0,#REF!&lt;=4,ISNUMBER(#REF!)))))</formula>
    </cfRule>
  </conditionalFormatting>
  <conditionalFormatting sqref="AA45">
    <cfRule type="expression" dxfId="80" priority="159" stopIfTrue="1">
      <formula>(AC39="")</formula>
    </cfRule>
    <cfRule type="expression" dxfId="79" priority="160" stopIfTrue="1">
      <formula>(NOT(OR(AC39="A",AC39="B",AC39="C",AC39="D",AC39="X",AC39="P",AND(AC39&gt;=0,AC39&lt;=4,ISNUMBER(AC39)))))</formula>
    </cfRule>
  </conditionalFormatting>
  <conditionalFormatting sqref="AA39">
    <cfRule type="expression" dxfId="78" priority="163" stopIfTrue="1">
      <formula>(#REF!="")</formula>
    </cfRule>
  </conditionalFormatting>
  <conditionalFormatting sqref="AA42:AA44">
    <cfRule type="expression" dxfId="77" priority="189" stopIfTrue="1">
      <formula>(#REF!="")</formula>
    </cfRule>
    <cfRule type="expression" dxfId="76" priority="190" stopIfTrue="1">
      <formula>(NOT(OR(#REF!="A",#REF!="B",#REF!="C",#REF!="D",#REF!="X",#REF!="P",AND(#REF!&gt;=0,#REF!&lt;=4,ISNUMBER(#REF!)))))</formula>
    </cfRule>
  </conditionalFormatting>
  <conditionalFormatting sqref="AA26">
    <cfRule type="expression" dxfId="75" priority="219" stopIfTrue="1">
      <formula>SUM(AF36:AF38,#REF!)&lt;21</formula>
    </cfRule>
    <cfRule type="expression" dxfId="74" priority="220" stopIfTrue="1">
      <formula>SUM(AF36:AF38,#REF!)&gt;21</formula>
    </cfRule>
  </conditionalFormatting>
  <conditionalFormatting sqref="Z23">
    <cfRule type="expression" dxfId="73" priority="68" stopIfTrue="1">
      <formula>SUM(AF32:AF37)&lt;11</formula>
    </cfRule>
    <cfRule type="expression" dxfId="72" priority="69" stopIfTrue="1">
      <formula>SUM(AF32:AF37)&gt;11</formula>
    </cfRule>
  </conditionalFormatting>
  <conditionalFormatting sqref="AA33">
    <cfRule type="expression" dxfId="71" priority="67" stopIfTrue="1">
      <formula>(AC32="")</formula>
    </cfRule>
  </conditionalFormatting>
  <conditionalFormatting sqref="AG33">
    <cfRule type="expression" dxfId="70" priority="61" stopIfTrue="1">
      <formula>AG33&lt;&gt;""</formula>
    </cfRule>
  </conditionalFormatting>
  <conditionalFormatting sqref="AB33">
    <cfRule type="expression" dxfId="69" priority="60" stopIfTrue="1">
      <formula>(AC33="")</formula>
    </cfRule>
  </conditionalFormatting>
  <conditionalFormatting sqref="AA31">
    <cfRule type="expression" dxfId="68" priority="265" stopIfTrue="1">
      <formula>SUM(AF34:AF38,#REF!)&lt;21</formula>
    </cfRule>
    <cfRule type="expression" dxfId="67" priority="266" stopIfTrue="1">
      <formula>SUM(AF34:AF38,#REF!)&gt;21</formula>
    </cfRule>
  </conditionalFormatting>
  <conditionalFormatting sqref="AA29">
    <cfRule type="expression" dxfId="66" priority="267" stopIfTrue="1">
      <formula>SUM(AF34:AF38,#REF!)&lt;21</formula>
    </cfRule>
    <cfRule type="expression" dxfId="65" priority="268" stopIfTrue="1">
      <formula>SUM(AF34:AF38,#REF!)&gt;21</formula>
    </cfRule>
  </conditionalFormatting>
  <conditionalFormatting sqref="AA24">
    <cfRule type="expression" dxfId="64" priority="269" stopIfTrue="1">
      <formula>SUM(AF34:AF38,#REF!)&lt;21</formula>
    </cfRule>
    <cfRule type="expression" dxfId="63" priority="270" stopIfTrue="1">
      <formula>SUM(AF34:AF38,#REF!)&gt;21</formula>
    </cfRule>
  </conditionalFormatting>
  <conditionalFormatting sqref="AA41">
    <cfRule type="expression" dxfId="62" priority="271" stopIfTrue="1">
      <formula>(#REF!="")</formula>
    </cfRule>
    <cfRule type="expression" dxfId="61" priority="272" stopIfTrue="1">
      <formula>(NOT(OR(#REF!="A",#REF!="B",#REF!="C",#REF!="D",#REF!="X",#REF!="P",AND(#REF!&gt;=0,#REF!&lt;=4,ISNUMBER(#REF!)))))</formula>
    </cfRule>
  </conditionalFormatting>
  <conditionalFormatting sqref="AA30">
    <cfRule type="expression" dxfId="60" priority="275" stopIfTrue="1">
      <formula>SUM(AF35:AF38,#REF!)&lt;21</formula>
    </cfRule>
    <cfRule type="expression" dxfId="59" priority="276" stopIfTrue="1">
      <formula>SUM(AF35:AF38,#REF!)&gt;21</formula>
    </cfRule>
  </conditionalFormatting>
  <conditionalFormatting sqref="AA25">
    <cfRule type="expression" dxfId="58" priority="277" stopIfTrue="1">
      <formula>SUM(AF35:AF38,#REF!)&lt;21</formula>
    </cfRule>
    <cfRule type="expression" dxfId="57" priority="278" stopIfTrue="1">
      <formula>SUM(AF35:AF38,#REF!)&gt;21</formula>
    </cfRule>
  </conditionalFormatting>
  <conditionalFormatting sqref="AA27:AA28">
    <cfRule type="expression" dxfId="56" priority="281" stopIfTrue="1">
      <formula>SUM(AF37:AF38,#REF!)&lt;21</formula>
    </cfRule>
    <cfRule type="expression" dxfId="55" priority="282" stopIfTrue="1">
      <formula>SUM(AF37:AF38,#REF!)&gt;21</formula>
    </cfRule>
  </conditionalFormatting>
  <conditionalFormatting sqref="AA15">
    <cfRule type="expression" dxfId="54" priority="49" stopIfTrue="1">
      <formula>(AC15="")</formula>
    </cfRule>
  </conditionalFormatting>
  <conditionalFormatting sqref="AG15">
    <cfRule type="expression" dxfId="53" priority="48" stopIfTrue="1">
      <formula>AG15&lt;&gt;""</formula>
    </cfRule>
  </conditionalFormatting>
  <conditionalFormatting sqref="AB15">
    <cfRule type="expression" dxfId="52" priority="47" stopIfTrue="1">
      <formula>(AC15="")</formula>
    </cfRule>
  </conditionalFormatting>
  <conditionalFormatting sqref="AA18">
    <cfRule type="expression" dxfId="51" priority="317" stopIfTrue="1">
      <formula>SUM(AF19:AF21)&lt;9</formula>
    </cfRule>
    <cfRule type="expression" dxfId="50" priority="318" stopIfTrue="1">
      <formula>SUM(AF19:AF21)&gt;9</formula>
    </cfRule>
  </conditionalFormatting>
  <conditionalFormatting sqref="Q24:R24">
    <cfRule type="expression" dxfId="49" priority="46">
      <formula>$Q$24&lt;2</formula>
    </cfRule>
  </conditionalFormatting>
  <conditionalFormatting sqref="A13">
    <cfRule type="expression" dxfId="48" priority="45" stopIfTrue="1">
      <formula>(C13="")</formula>
    </cfRule>
  </conditionalFormatting>
  <conditionalFormatting sqref="B13">
    <cfRule type="expression" dxfId="47" priority="44" stopIfTrue="1">
      <formula>(C13="")</formula>
    </cfRule>
  </conditionalFormatting>
  <conditionalFormatting sqref="H13">
    <cfRule type="expression" dxfId="46" priority="43" stopIfTrue="1">
      <formula>H13&lt;&gt;""</formula>
    </cfRule>
  </conditionalFormatting>
  <conditionalFormatting sqref="A18">
    <cfRule type="expression" dxfId="45" priority="42" stopIfTrue="1">
      <formula>(C18="")</formula>
    </cfRule>
  </conditionalFormatting>
  <conditionalFormatting sqref="B18">
    <cfRule type="expression" dxfId="44" priority="41" stopIfTrue="1">
      <formula>(C18="")</formula>
    </cfRule>
  </conditionalFormatting>
  <conditionalFormatting sqref="H18">
    <cfRule type="expression" dxfId="43" priority="40" stopIfTrue="1">
      <formula>H18&lt;&gt;""</formula>
    </cfRule>
  </conditionalFormatting>
  <conditionalFormatting sqref="A3">
    <cfRule type="expression" dxfId="42" priority="351" stopIfTrue="1">
      <formula>SUM(F7:F24)&lt;40</formula>
    </cfRule>
    <cfRule type="expression" dxfId="41" priority="352" stopIfTrue="1">
      <formula>SUM(F7:F24)&gt;40</formula>
    </cfRule>
  </conditionalFormatting>
  <conditionalFormatting sqref="A17">
    <cfRule type="expression" dxfId="40" priority="39" stopIfTrue="1">
      <formula>(C17="")</formula>
    </cfRule>
  </conditionalFormatting>
  <conditionalFormatting sqref="B17">
    <cfRule type="expression" dxfId="39" priority="38" stopIfTrue="1">
      <formula>(C17="")</formula>
    </cfRule>
  </conditionalFormatting>
  <conditionalFormatting sqref="H17">
    <cfRule type="expression" dxfId="38" priority="37" stopIfTrue="1">
      <formula>H17&lt;&gt;""</formula>
    </cfRule>
  </conditionalFormatting>
  <conditionalFormatting sqref="A19">
    <cfRule type="expression" dxfId="37" priority="36" stopIfTrue="1">
      <formula>(C19="")</formula>
    </cfRule>
  </conditionalFormatting>
  <conditionalFormatting sqref="B19">
    <cfRule type="expression" dxfId="36" priority="35" stopIfTrue="1">
      <formula>(C19="")</formula>
    </cfRule>
  </conditionalFormatting>
  <conditionalFormatting sqref="H19">
    <cfRule type="expression" dxfId="35" priority="34" stopIfTrue="1">
      <formula>H19&lt;&gt;""</formula>
    </cfRule>
  </conditionalFormatting>
  <conditionalFormatting sqref="Q12">
    <cfRule type="expression" dxfId="34" priority="33" stopIfTrue="1">
      <formula>(S12="")</formula>
    </cfRule>
  </conditionalFormatting>
  <conditionalFormatting sqref="R12">
    <cfRule type="expression" dxfId="33" priority="32" stopIfTrue="1">
      <formula>(S12="")</formula>
    </cfRule>
  </conditionalFormatting>
  <conditionalFormatting sqref="W12">
    <cfRule type="expression" dxfId="32" priority="31" stopIfTrue="1">
      <formula>W12&lt;&gt;""</formula>
    </cfRule>
  </conditionalFormatting>
  <conditionalFormatting sqref="Q9">
    <cfRule type="expression" dxfId="31" priority="30" stopIfTrue="1">
      <formula>(S9="")</formula>
    </cfRule>
  </conditionalFormatting>
  <conditionalFormatting sqref="R9">
    <cfRule type="expression" dxfId="30" priority="29" stopIfTrue="1">
      <formula>(S9="")</formula>
    </cfRule>
  </conditionalFormatting>
  <conditionalFormatting sqref="W9">
    <cfRule type="expression" dxfId="29" priority="28" stopIfTrue="1">
      <formula>W9&lt;&gt;""</formula>
    </cfRule>
  </conditionalFormatting>
  <conditionalFormatting sqref="Q11">
    <cfRule type="expression" dxfId="28" priority="27" stopIfTrue="1">
      <formula>(S11="")</formula>
    </cfRule>
  </conditionalFormatting>
  <conditionalFormatting sqref="R11">
    <cfRule type="expression" dxfId="27" priority="26" stopIfTrue="1">
      <formula>(S11="")</formula>
    </cfRule>
  </conditionalFormatting>
  <conditionalFormatting sqref="W11">
    <cfRule type="expression" dxfId="26" priority="25" stopIfTrue="1">
      <formula>W11&lt;&gt;""</formula>
    </cfRule>
  </conditionalFormatting>
  <conditionalFormatting sqref="Q14">
    <cfRule type="expression" dxfId="25" priority="24" stopIfTrue="1">
      <formula>(S14="")</formula>
    </cfRule>
  </conditionalFormatting>
  <conditionalFormatting sqref="R14">
    <cfRule type="expression" dxfId="24" priority="23" stopIfTrue="1">
      <formula>(S14="")</formula>
    </cfRule>
  </conditionalFormatting>
  <conditionalFormatting sqref="W14">
    <cfRule type="expression" dxfId="23" priority="22" stopIfTrue="1">
      <formula>W14&lt;&gt;""</formula>
    </cfRule>
  </conditionalFormatting>
  <conditionalFormatting sqref="Q15">
    <cfRule type="expression" dxfId="22" priority="21" stopIfTrue="1">
      <formula>(S15="")</formula>
    </cfRule>
  </conditionalFormatting>
  <conditionalFormatting sqref="R15">
    <cfRule type="expression" dxfId="21" priority="20" stopIfTrue="1">
      <formula>(S15="")</formula>
    </cfRule>
  </conditionalFormatting>
  <conditionalFormatting sqref="W15">
    <cfRule type="expression" dxfId="20" priority="19" stopIfTrue="1">
      <formula>W15&lt;&gt;""</formula>
    </cfRule>
  </conditionalFormatting>
  <conditionalFormatting sqref="Q3">
    <cfRule type="expression" dxfId="19" priority="401" stopIfTrue="1">
      <formula>SUM(U7:U18)&lt;41</formula>
    </cfRule>
    <cfRule type="expression" dxfId="18" priority="402" stopIfTrue="1">
      <formula>SUM(U7:U18)&gt;41</formula>
    </cfRule>
  </conditionalFormatting>
  <conditionalFormatting sqref="Q16">
    <cfRule type="expression" dxfId="17" priority="18" stopIfTrue="1">
      <formula>(S16="")</formula>
    </cfRule>
  </conditionalFormatting>
  <conditionalFormatting sqref="R16">
    <cfRule type="expression" dxfId="16" priority="17" stopIfTrue="1">
      <formula>(S16="")</formula>
    </cfRule>
  </conditionalFormatting>
  <conditionalFormatting sqref="W16">
    <cfRule type="expression" dxfId="15" priority="16" stopIfTrue="1">
      <formula>W16&lt;&gt;""</formula>
    </cfRule>
  </conditionalFormatting>
  <conditionalFormatting sqref="AA7:AA8">
    <cfRule type="expression" dxfId="14" priority="409" stopIfTrue="1">
      <formula>SUM(AF7:AF16)&lt;23</formula>
    </cfRule>
    <cfRule type="expression" dxfId="13" priority="410" stopIfTrue="1">
      <formula>SUM(AF7:AF16)&gt;23</formula>
    </cfRule>
  </conditionalFormatting>
  <conditionalFormatting sqref="AA3">
    <cfRule type="expression" dxfId="12" priority="411" stopIfTrue="1">
      <formula>SUM(AF7:AF39)&lt;43</formula>
    </cfRule>
    <cfRule type="expression" dxfId="11" priority="412" stopIfTrue="1">
      <formula>SUM(AF7:AF39)&lt;43</formula>
    </cfRule>
  </conditionalFormatting>
  <conditionalFormatting sqref="Q28:R28">
    <cfRule type="expression" dxfId="10" priority="15">
      <formula>$Q$28&lt;2</formula>
    </cfRule>
  </conditionalFormatting>
  <conditionalFormatting sqref="AA32">
    <cfRule type="expression" dxfId="9" priority="14" stopIfTrue="1">
      <formula>(AC31="")</formula>
    </cfRule>
  </conditionalFormatting>
  <conditionalFormatting sqref="AG32">
    <cfRule type="expression" dxfId="8" priority="13" stopIfTrue="1">
      <formula>AG32&lt;&gt;""</formula>
    </cfRule>
  </conditionalFormatting>
  <conditionalFormatting sqref="AB32">
    <cfRule type="expression" dxfId="7" priority="12" stopIfTrue="1">
      <formula>(AC32="")</formula>
    </cfRule>
  </conditionalFormatting>
  <conditionalFormatting sqref="AA34:AA37">
    <cfRule type="expression" dxfId="6" priority="11" stopIfTrue="1">
      <formula>(AC33="")</formula>
    </cfRule>
  </conditionalFormatting>
  <conditionalFormatting sqref="AG34:AG37">
    <cfRule type="expression" dxfId="5" priority="10" stopIfTrue="1">
      <formula>AG34&lt;&gt;""</formula>
    </cfRule>
  </conditionalFormatting>
  <conditionalFormatting sqref="AB34:AB37">
    <cfRule type="expression" dxfId="4" priority="9" stopIfTrue="1">
      <formula>(AC34="")</formula>
    </cfRule>
  </conditionalFormatting>
  <conditionalFormatting sqref="A29:A44">
    <cfRule type="expression" dxfId="3" priority="4" stopIfTrue="1">
      <formula>(C29="")</formula>
    </cfRule>
  </conditionalFormatting>
  <conditionalFormatting sqref="B29:B44">
    <cfRule type="expression" dxfId="2" priority="3" stopIfTrue="1">
      <formula>(C29="")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ENVR-ENVP</vt:lpstr>
      <vt:lpstr>'ENVR-ENVP'!Print_Area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2020-04-01T18:43:36Z</cp:lastPrinted>
  <dcterms:created xsi:type="dcterms:W3CDTF">2011-07-12T20:37:04Z</dcterms:created>
  <dcterms:modified xsi:type="dcterms:W3CDTF">2020-07-10T19:07:41Z</dcterms:modified>
</cp:coreProperties>
</file>