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C2CA2EBD-D7F9-3540-A9C5-B6DF17AD1EA6}" xr6:coauthVersionLast="45" xr6:coauthVersionMax="45" xr10:uidLastSave="{00000000-0000-0000-0000-000000000000}"/>
  <bookViews>
    <workbookView xWindow="33600" yWindow="460" windowWidth="29040" windowHeight="15840" xr2:uid="{00000000-000D-0000-FFFF-FFFF00000000}"/>
  </bookViews>
  <sheets>
    <sheet name="PASS-AGB" sheetId="3" r:id="rId1"/>
    <sheet name="GRAD CHECK" sheetId="9" r:id="rId2"/>
    <sheet name="ADVISOR'S NOTES" sheetId="1" r:id="rId3"/>
  </sheets>
  <definedNames>
    <definedName name="_xlnm.Print_Area" localSheetId="1">'GRAD CHECK'!$A$1:$I$46</definedName>
    <definedName name="_xlnm.Print_Area" localSheetId="0">'PASS-AGB'!$A$1:$AI$44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V14" i="3" l="1"/>
  <c r="U14" i="3"/>
  <c r="T14" i="3"/>
  <c r="AF20" i="3" l="1"/>
  <c r="AE20" i="3"/>
  <c r="AD20" i="3"/>
  <c r="V13" i="3"/>
  <c r="U13" i="3"/>
  <c r="T13" i="3"/>
  <c r="V9" i="3"/>
  <c r="U9" i="3"/>
  <c r="T9" i="3"/>
  <c r="V10" i="3"/>
  <c r="U10" i="3"/>
  <c r="T10" i="3"/>
  <c r="V11" i="3"/>
  <c r="U11" i="3"/>
  <c r="T11" i="3"/>
  <c r="G18" i="3"/>
  <c r="F18" i="3"/>
  <c r="E18" i="3"/>
  <c r="G17" i="3"/>
  <c r="F17" i="3"/>
  <c r="E17" i="3"/>
  <c r="AF17" i="3" l="1"/>
  <c r="AE17" i="3"/>
  <c r="AD17" i="3"/>
  <c r="AF18" i="3"/>
  <c r="AE18" i="3"/>
  <c r="AD18" i="3"/>
  <c r="B7" i="9" l="1"/>
  <c r="E10" i="9"/>
  <c r="AF39" i="3" l="1"/>
  <c r="AE39" i="3"/>
  <c r="AD39" i="3"/>
  <c r="AF38" i="3"/>
  <c r="AE38" i="3"/>
  <c r="AD38" i="3"/>
  <c r="AF37" i="3"/>
  <c r="AE37" i="3"/>
  <c r="AD37" i="3"/>
  <c r="AF36" i="3"/>
  <c r="AE36" i="3"/>
  <c r="AD36" i="3"/>
  <c r="AF35" i="3"/>
  <c r="AE35" i="3"/>
  <c r="AD35" i="3"/>
  <c r="AF34" i="3"/>
  <c r="AE34" i="3"/>
  <c r="AD34" i="3"/>
  <c r="AF33" i="3"/>
  <c r="AE33" i="3"/>
  <c r="AD33" i="3"/>
  <c r="AF24" i="3"/>
  <c r="AE24" i="3"/>
  <c r="AD24" i="3"/>
  <c r="AF25" i="3"/>
  <c r="AE25" i="3"/>
  <c r="AD25" i="3"/>
  <c r="AF12" i="3" l="1"/>
  <c r="AE12" i="3"/>
  <c r="AD12" i="3"/>
  <c r="AF22" i="3"/>
  <c r="AE22" i="3"/>
  <c r="AD22" i="3"/>
  <c r="AF21" i="3"/>
  <c r="AE21" i="3"/>
  <c r="AD21" i="3"/>
  <c r="AF14" i="3"/>
  <c r="AE14" i="3"/>
  <c r="AD14" i="3"/>
  <c r="AF15" i="3"/>
  <c r="AE15" i="3"/>
  <c r="AD15" i="3"/>
  <c r="AF16" i="3"/>
  <c r="AE16" i="3"/>
  <c r="AD16" i="3"/>
  <c r="AD19" i="3"/>
  <c r="AE19" i="3"/>
  <c r="AF19" i="3"/>
  <c r="AF13" i="3"/>
  <c r="AE13" i="3"/>
  <c r="AD13" i="3"/>
  <c r="AF23" i="3"/>
  <c r="AE23" i="3"/>
  <c r="AD23" i="3"/>
  <c r="AF9" i="3" l="1"/>
  <c r="AE9" i="3"/>
  <c r="AD9" i="3"/>
  <c r="B16" i="9" l="1"/>
  <c r="E13" i="9"/>
  <c r="B10" i="9"/>
  <c r="AF10" i="3" l="1"/>
  <c r="AE10" i="3"/>
  <c r="AD10" i="3"/>
  <c r="AF40" i="3" l="1"/>
  <c r="AE40" i="3"/>
  <c r="AF31" i="3" l="1"/>
  <c r="AE31" i="3"/>
  <c r="AD31" i="3"/>
  <c r="AF29" i="3"/>
  <c r="AE29" i="3"/>
  <c r="AD29" i="3"/>
  <c r="O43" i="3" l="1"/>
  <c r="N43" i="3"/>
  <c r="M43" i="3"/>
  <c r="G43" i="3"/>
  <c r="F43" i="3"/>
  <c r="E43" i="3"/>
  <c r="O42" i="3"/>
  <c r="N42" i="3"/>
  <c r="M42" i="3"/>
  <c r="G42" i="3"/>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AF30" i="3"/>
  <c r="AE30" i="3"/>
  <c r="AD30" i="3"/>
  <c r="O33" i="3"/>
  <c r="N33" i="3"/>
  <c r="M33" i="3"/>
  <c r="G33" i="3"/>
  <c r="F33" i="3"/>
  <c r="E33" i="3"/>
  <c r="O32" i="3"/>
  <c r="N32" i="3"/>
  <c r="M32" i="3"/>
  <c r="G32" i="3"/>
  <c r="F32" i="3"/>
  <c r="E32" i="3"/>
  <c r="O31" i="3"/>
  <c r="N31" i="3"/>
  <c r="M31" i="3"/>
  <c r="G31" i="3"/>
  <c r="F31" i="3"/>
  <c r="E31" i="3"/>
  <c r="O30" i="3"/>
  <c r="N30" i="3"/>
  <c r="M30" i="3"/>
  <c r="G30" i="3"/>
  <c r="F30" i="3"/>
  <c r="E30" i="3"/>
  <c r="O29" i="3"/>
  <c r="N29" i="3"/>
  <c r="M29" i="3"/>
  <c r="G29" i="3"/>
  <c r="F29" i="3"/>
  <c r="E29" i="3"/>
  <c r="O28" i="3"/>
  <c r="N28" i="3"/>
  <c r="M28" i="3"/>
  <c r="G28" i="3"/>
  <c r="F28" i="3"/>
  <c r="E28" i="3"/>
  <c r="G23" i="3"/>
  <c r="F23" i="3"/>
  <c r="E23" i="3"/>
  <c r="G22" i="3"/>
  <c r="F22" i="3"/>
  <c r="E22" i="3"/>
  <c r="G21" i="3"/>
  <c r="F21" i="3"/>
  <c r="E21" i="3"/>
  <c r="G20" i="3"/>
  <c r="F20" i="3"/>
  <c r="E20" i="3"/>
  <c r="G19" i="3"/>
  <c r="F19" i="3"/>
  <c r="E19" i="3"/>
  <c r="G16" i="3"/>
  <c r="F16" i="3"/>
  <c r="E16" i="3"/>
  <c r="G15" i="3"/>
  <c r="F15" i="3"/>
  <c r="E15" i="3"/>
  <c r="G14" i="3"/>
  <c r="F14" i="3"/>
  <c r="E14" i="3"/>
  <c r="G13" i="3"/>
  <c r="F13" i="3"/>
  <c r="E13" i="3"/>
  <c r="V12" i="3"/>
  <c r="Q21" i="3" s="1"/>
  <c r="U12" i="3"/>
  <c r="Q22" i="3" s="1"/>
  <c r="T12" i="3"/>
  <c r="Q23" i="3" s="1"/>
  <c r="Q24" i="3" s="1"/>
  <c r="G12" i="3"/>
  <c r="F12" i="3"/>
  <c r="E12" i="3"/>
  <c r="V8" i="3"/>
  <c r="U8" i="3"/>
  <c r="T8" i="3"/>
  <c r="G11" i="3"/>
  <c r="F11" i="3"/>
  <c r="E11" i="3"/>
  <c r="G10" i="3"/>
  <c r="F10" i="3"/>
  <c r="E10" i="3"/>
  <c r="AF11" i="3"/>
  <c r="AE11" i="3"/>
  <c r="AD11" i="3"/>
  <c r="G9" i="3"/>
  <c r="F9" i="3"/>
  <c r="E9" i="3"/>
  <c r="G8" i="3"/>
  <c r="F8" i="3"/>
  <c r="E8" i="3"/>
  <c r="V7" i="3"/>
  <c r="U7" i="3"/>
  <c r="T7" i="3"/>
  <c r="G7" i="3"/>
  <c r="F7" i="3"/>
  <c r="E7" i="3"/>
  <c r="Q20" i="3" l="1"/>
  <c r="E16" i="9" s="1"/>
  <c r="Q19" i="3"/>
  <c r="C20" i="9" s="1"/>
  <c r="F20" i="9"/>
  <c r="F21" i="9"/>
  <c r="E19" i="9"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Hood, Patty</author>
    <author>Kayla Grant</author>
    <author>Windows User</author>
    <author>Mangold, Rose</author>
  </authors>
  <commentList>
    <comment ref="C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4</xdr:row>
                <xdr:rowOff>0</xdr:rowOff>
              </from>
              <to>
                <xdr:col>9</xdr:col>
                <xdr:colOff>0</xdr:colOff>
                <xdr:row>5</xdr:row>
                <xdr:rowOff>0</xdr:rowOff>
              </to>
            </anchor>
          </commentPr>
        </mc:Fallback>
      </mc:AlternateContent>
    </comment>
    <comment ref="C8" authorId="0" shapeId="307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5</xdr:row>
                <xdr:rowOff>0</xdr:rowOff>
              </from>
              <to>
                <xdr:col>10</xdr:col>
                <xdr:colOff>0</xdr:colOff>
                <xdr:row>6</xdr:row>
                <xdr:rowOff>38100</xdr:rowOff>
              </to>
            </anchor>
          </commentPr>
        </mc:Fallback>
      </mc:AlternateContent>
    </comment>
    <comment ref="S8" authorId="1" shapeId="3114" xr:uid="{00000000-0006-0000-0000-000003000000}">
      <text>
        <r>
          <rPr>
            <sz val="9"/>
            <color indexed="81"/>
            <rFont val="Tahoma"/>
            <family val="2"/>
          </rPr>
          <t xml:space="preserve">or ANSI 1124
</t>
        </r>
      </text>
      <mc:AlternateContent xmlns:mc="http://schemas.openxmlformats.org/markup-compatibility/2006">
        <mc:Choice Requires="v"/>
        <mc:Fallback>
          <commentPr defaultSize="0" autoFill="0" autoLine="0">
            <anchor>
              <from>
                <xdr:col>23</xdr:col>
                <xdr:colOff>0</xdr:colOff>
                <xdr:row>6</xdr:row>
                <xdr:rowOff>0</xdr:rowOff>
              </from>
              <to>
                <xdr:col>26</xdr:col>
                <xdr:colOff>0</xdr:colOff>
                <xdr:row>7</xdr:row>
                <xdr:rowOff>0</xdr:rowOff>
              </to>
            </anchor>
          </commentPr>
        </mc:Fallback>
      </mc:AlternateContent>
    </comment>
    <comment ref="C9" authorId="2" shapeId="3088" xr:uid="{00000000-0006-0000-0000-000004000000}">
      <text>
        <r>
          <rPr>
            <sz val="9"/>
            <color indexed="81"/>
            <rFont val="Tahoma"/>
            <family val="2"/>
          </rPr>
          <t>or 1483 or 1493</t>
        </r>
      </text>
      <mc:AlternateContent xmlns:mc="http://schemas.openxmlformats.org/markup-compatibility/2006">
        <mc:Choice Requires="v"/>
        <mc:Fallback>
          <commentPr defaultSize="0" autoFill="0" autoLine="0">
            <anchor>
              <from>
                <xdr:col>5</xdr:col>
                <xdr:colOff>0</xdr:colOff>
                <xdr:row>7</xdr:row>
                <xdr:rowOff>0</xdr:rowOff>
              </from>
              <to>
                <xdr:col>10</xdr:col>
                <xdr:colOff>0</xdr:colOff>
                <xdr:row>8</xdr:row>
                <xdr:rowOff>0</xdr:rowOff>
              </to>
            </anchor>
          </commentPr>
        </mc:Fallback>
      </mc:AlternateContent>
    </comment>
    <comment ref="S10" authorId="1" shapeId="3115" xr:uid="{00000000-0006-0000-0000-000005000000}">
      <text>
        <r>
          <rPr>
            <sz val="9"/>
            <color indexed="81"/>
            <rFont val="Tahoma"/>
            <family val="2"/>
          </rPr>
          <t xml:space="preserve">or 1225
</t>
        </r>
      </text>
      <mc:AlternateContent xmlns:mc="http://schemas.openxmlformats.org/markup-compatibility/2006">
        <mc:Choice Requires="v"/>
        <mc:Fallback>
          <commentPr defaultSize="0" autoFill="0" autoLine="0">
            <anchor>
              <from>
                <xdr:col>23</xdr:col>
                <xdr:colOff>0</xdr:colOff>
                <xdr:row>8</xdr:row>
                <xdr:rowOff>0</xdr:rowOff>
              </from>
              <to>
                <xdr:col>26</xdr:col>
                <xdr:colOff>0</xdr:colOff>
                <xdr:row>9</xdr:row>
                <xdr:rowOff>0</xdr:rowOff>
              </to>
            </anchor>
          </commentPr>
        </mc:Fallback>
      </mc:AlternateContent>
    </comment>
    <comment ref="AC10" authorId="3" shapeId="3101" xr:uid="{00000000-0006-0000-0000-000006000000}">
      <text>
        <r>
          <rPr>
            <sz val="9"/>
            <color indexed="81"/>
            <rFont val="Tahoma"/>
            <family val="2"/>
          </rPr>
          <t>OR CHEM 3015 OR PHYS 1014</t>
        </r>
      </text>
      <mc:AlternateContent xmlns:mc="http://schemas.openxmlformats.org/markup-compatibility/2006">
        <mc:Choice Requires="v"/>
        <mc:Fallback>
          <commentPr defaultSize="0" autoFill="0" autoLine="0">
            <anchor>
              <from>
                <xdr:col>30</xdr:col>
                <xdr:colOff>0</xdr:colOff>
                <xdr:row>8</xdr:row>
                <xdr:rowOff>0</xdr:rowOff>
              </from>
              <to>
                <xdr:col>34</xdr:col>
                <xdr:colOff>190500</xdr:colOff>
                <xdr:row>10</xdr:row>
                <xdr:rowOff>0</xdr:rowOff>
              </to>
            </anchor>
          </commentPr>
        </mc:Fallback>
      </mc:AlternateContent>
    </comment>
    <comment ref="S12" authorId="1" shapeId="3116" xr:uid="{00000000-0006-0000-0000-000007000000}">
      <text>
        <r>
          <rPr>
            <sz val="9"/>
            <color indexed="81"/>
            <rFont val="Tahoma"/>
            <family val="2"/>
          </rPr>
          <t>or BCOM 3113
or BCOM 3443
or ENGL 3323</t>
        </r>
      </text>
      <mc:AlternateContent xmlns:mc="http://schemas.openxmlformats.org/markup-compatibility/2006">
        <mc:Choice Requires="v"/>
        <mc:Fallback>
          <commentPr defaultSize="0" autoFill="0" autoLine="0">
            <anchor>
              <from>
                <xdr:col>23</xdr:col>
                <xdr:colOff>0</xdr:colOff>
                <xdr:row>10</xdr:row>
                <xdr:rowOff>0</xdr:rowOff>
              </from>
              <to>
                <xdr:col>24</xdr:col>
                <xdr:colOff>609600</xdr:colOff>
                <xdr:row>13</xdr:row>
                <xdr:rowOff>0</xdr:rowOff>
              </to>
            </anchor>
          </commentPr>
        </mc:Fallback>
      </mc:AlternateContent>
    </comment>
    <comment ref="S13" authorId="1" shapeId="3117" xr:uid="{00000000-0006-0000-0000-000008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23</xdr:col>
                <xdr:colOff>0</xdr:colOff>
                <xdr:row>11</xdr:row>
                <xdr:rowOff>0</xdr:rowOff>
              </from>
              <to>
                <xdr:col>24</xdr:col>
                <xdr:colOff>609600</xdr:colOff>
                <xdr:row>13</xdr:row>
                <xdr:rowOff>0</xdr:rowOff>
              </to>
            </anchor>
          </commentPr>
        </mc:Fallback>
      </mc:AlternateContent>
    </comment>
    <comment ref="S14" authorId="4" shapeId="3124" xr:uid="{00000000-0006-0000-0000-000009000000}">
      <text>
        <r>
          <rPr>
            <sz val="9"/>
            <color indexed="81"/>
            <rFont val="Tahoma"/>
            <family val="2"/>
          </rPr>
          <t xml:space="preserve">OR MATH 2103
</t>
        </r>
      </text>
      <mc:AlternateContent xmlns:mc="http://schemas.openxmlformats.org/markup-compatibility/2006">
        <mc:Choice Requires="v"/>
        <mc:Fallback>
          <commentPr defaultSize="0" autoFill="0" autoLine="0">
            <anchor>
              <from>
                <xdr:col>20</xdr:col>
                <xdr:colOff>0</xdr:colOff>
                <xdr:row>12</xdr:row>
                <xdr:rowOff>0</xdr:rowOff>
              </from>
              <to>
                <xdr:col>24</xdr:col>
                <xdr:colOff>609600</xdr:colOff>
                <xdr:row>14</xdr:row>
                <xdr:rowOff>0</xdr:rowOff>
              </to>
            </anchor>
          </commentPr>
        </mc:Fallback>
      </mc:AlternateContent>
    </comment>
    <comment ref="C15" authorId="2" shapeId="3089" xr:uid="{00000000-0006-0000-0000-00000A000000}">
      <text>
        <r>
          <rPr>
            <sz val="9"/>
            <color indexed="81"/>
            <rFont val="Tahoma"/>
            <family val="2"/>
          </rPr>
          <t>or 1215</t>
        </r>
      </text>
      <mc:AlternateContent xmlns:mc="http://schemas.openxmlformats.org/markup-compatibility/2006">
        <mc:Choice Requires="v"/>
        <mc:Fallback>
          <commentPr defaultSize="0" autoFill="0" autoLine="0">
            <anchor>
              <from>
                <xdr:col>5</xdr:col>
                <xdr:colOff>0</xdr:colOff>
                <xdr:row>13</xdr:row>
                <xdr:rowOff>0</xdr:rowOff>
              </from>
              <to>
                <xdr:col>9</xdr:col>
                <xdr:colOff>0</xdr:colOff>
                <xdr:row>14</xdr:row>
                <xdr:rowOff>0</xdr:rowOff>
              </to>
            </anchor>
          </commentPr>
        </mc:Fallback>
      </mc:AlternateContent>
    </comment>
    <comment ref="C17" authorId="3" shapeId="3112" xr:uid="{00000000-0006-0000-0000-00000B000000}">
      <text>
        <r>
          <rPr>
            <sz val="9"/>
            <color indexed="81"/>
            <rFont val="Tahoma"/>
            <family val="2"/>
          </rPr>
          <t>Courses designated
A, H, N, or S</t>
        </r>
      </text>
      <mc:AlternateContent xmlns:mc="http://schemas.openxmlformats.org/markup-compatibility/2006">
        <mc:Choice Requires="v"/>
        <mc:Fallback>
          <commentPr defaultSize="0" autoFill="0" autoLine="0">
            <anchor>
              <from>
                <xdr:col>8</xdr:col>
                <xdr:colOff>0</xdr:colOff>
                <xdr:row>15</xdr:row>
                <xdr:rowOff>0</xdr:rowOff>
              </from>
              <to>
                <xdr:col>11</xdr:col>
                <xdr:colOff>88900</xdr:colOff>
                <xdr:row>17</xdr:row>
                <xdr:rowOff>0</xdr:rowOff>
              </to>
            </anchor>
          </commentPr>
        </mc:Fallback>
      </mc:AlternateContent>
    </comment>
    <comment ref="AC17" authorId="4" shapeId="3121" xr:uid="{00000000-0006-0000-0000-00000C000000}">
      <text>
        <r>
          <rPr>
            <sz val="9"/>
            <color indexed="81"/>
            <rFont val="Tahoma"/>
            <family val="2"/>
          </rPr>
          <t xml:space="preserve">3 hours from 4080 or 4990
</t>
        </r>
      </text>
      <mc:AlternateContent xmlns:mc="http://schemas.openxmlformats.org/markup-compatibility/2006">
        <mc:Choice Requires="v"/>
        <mc:Fallback>
          <commentPr defaultSize="0" autoFill="0" autoLine="0">
            <anchor>
              <from>
                <xdr:col>30</xdr:col>
                <xdr:colOff>0</xdr:colOff>
                <xdr:row>15</xdr:row>
                <xdr:rowOff>0</xdr:rowOff>
              </from>
              <to>
                <xdr:col>34</xdr:col>
                <xdr:colOff>850900</xdr:colOff>
                <xdr:row>17</xdr:row>
                <xdr:rowOff>0</xdr:rowOff>
              </to>
            </anchor>
          </commentPr>
        </mc:Fallback>
      </mc:AlternateContent>
    </comment>
    <comment ref="C18" authorId="3" shapeId="3113" xr:uid="{00000000-0006-0000-0000-00000D000000}">
      <text>
        <r>
          <rPr>
            <sz val="9"/>
            <color indexed="81"/>
            <rFont val="Tahoma"/>
            <family val="2"/>
          </rPr>
          <t>Courses designated
A, H, N, or S</t>
        </r>
      </text>
      <mc:AlternateContent xmlns:mc="http://schemas.openxmlformats.org/markup-compatibility/2006">
        <mc:Choice Requires="v"/>
        <mc:Fallback>
          <commentPr defaultSize="0" autoFill="0" autoLine="0">
            <anchor>
              <from>
                <xdr:col>8</xdr:col>
                <xdr:colOff>0</xdr:colOff>
                <xdr:row>16</xdr:row>
                <xdr:rowOff>0</xdr:rowOff>
              </from>
              <to>
                <xdr:col>11</xdr:col>
                <xdr:colOff>88900</xdr:colOff>
                <xdr:row>18</xdr:row>
                <xdr:rowOff>0</xdr:rowOff>
              </to>
            </anchor>
          </commentPr>
        </mc:Fallback>
      </mc:AlternateContent>
    </comment>
    <comment ref="AC18" authorId="4" shapeId="3125" xr:uid="{00000000-0006-0000-0000-00000E000000}">
      <text>
        <r>
          <rPr>
            <b/>
            <sz val="9"/>
            <color indexed="81"/>
            <rFont val="Tahoma"/>
            <family val="2"/>
          </rPr>
          <t>sub PLNT 4033 and/or PLNT 3011</t>
        </r>
      </text>
      <mc:AlternateContent xmlns:mc="http://schemas.openxmlformats.org/markup-compatibility/2006">
        <mc:Choice Requires="v"/>
        <mc:Fallback>
          <commentPr defaultSize="0" autoFill="0" autoLine="0">
            <anchor>
              <from>
                <xdr:col>32</xdr:col>
                <xdr:colOff>101600</xdr:colOff>
                <xdr:row>16</xdr:row>
                <xdr:rowOff>25400</xdr:rowOff>
              </from>
              <to>
                <xdr:col>34</xdr:col>
                <xdr:colOff>1016000</xdr:colOff>
                <xdr:row>21</xdr:row>
                <xdr:rowOff>0</xdr:rowOff>
              </to>
            </anchor>
          </commentPr>
        </mc:Fallback>
      </mc:AlternateContent>
    </comment>
    <comment ref="C19" authorId="3" shapeId="3109" xr:uid="{00000000-0006-0000-0000-00000F000000}">
      <text>
        <r>
          <rPr>
            <sz val="9"/>
            <color indexed="81"/>
            <rFont val="Tahoma"/>
            <family val="2"/>
          </rPr>
          <t>Courses designated
A, H, N, or S</t>
        </r>
      </text>
      <mc:AlternateContent xmlns:mc="http://schemas.openxmlformats.org/markup-compatibility/2006">
        <mc:Choice Requires="v"/>
        <mc:Fallback>
          <commentPr defaultSize="0" autoFill="0" autoLine="0">
            <anchor>
              <from>
                <xdr:col>5</xdr:col>
                <xdr:colOff>0</xdr:colOff>
                <xdr:row>17</xdr:row>
                <xdr:rowOff>0</xdr:rowOff>
              </from>
              <to>
                <xdr:col>10</xdr:col>
                <xdr:colOff>63500</xdr:colOff>
                <xdr:row>19</xdr:row>
                <xdr:rowOff>0</xdr:rowOff>
              </to>
            </anchor>
          </commentPr>
        </mc:Fallback>
      </mc:AlternateContent>
    </comment>
    <comment ref="AC19" authorId="4" shapeId="3123" xr:uid="{00000000-0006-0000-0000-000010000000}">
      <text>
        <r>
          <rPr>
            <sz val="9"/>
            <color indexed="81"/>
            <rFont val="Tahoma"/>
            <family val="2"/>
          </rPr>
          <t xml:space="preserve">OR NREM 4603
OR PLNT 4573
</t>
        </r>
      </text>
      <mc:AlternateContent xmlns:mc="http://schemas.openxmlformats.org/markup-compatibility/2006">
        <mc:Choice Requires="v"/>
        <mc:Fallback>
          <commentPr defaultSize="0" autoFill="0" autoLine="0">
            <anchor>
              <from>
                <xdr:col>30</xdr:col>
                <xdr:colOff>0</xdr:colOff>
                <xdr:row>17</xdr:row>
                <xdr:rowOff>0</xdr:rowOff>
              </from>
              <to>
                <xdr:col>34</xdr:col>
                <xdr:colOff>825500</xdr:colOff>
                <xdr:row>20</xdr:row>
                <xdr:rowOff>63500</xdr:rowOff>
              </to>
            </anchor>
          </commentPr>
        </mc:Fallback>
      </mc:AlternateContent>
    </comment>
    <comment ref="AC23" authorId="1" shapeId="3119" xr:uid="{00000000-0006-0000-0000-000011000000}">
      <text>
        <r>
          <rPr>
            <sz val="9"/>
            <color indexed="81"/>
            <rFont val="Tahoma"/>
            <family val="2"/>
          </rPr>
          <t xml:space="preserve">or AGEC 3183
</t>
        </r>
      </text>
      <mc:AlternateContent xmlns:mc="http://schemas.openxmlformats.org/markup-compatibility/2006">
        <mc:Choice Requires="v"/>
        <mc:Fallback>
          <commentPr defaultSize="0" autoFill="0" autoLine="0">
            <anchor>
              <from>
                <xdr:col>33</xdr:col>
                <xdr:colOff>0</xdr:colOff>
                <xdr:row>21</xdr:row>
                <xdr:rowOff>0</xdr:rowOff>
              </from>
              <to>
                <xdr:col>34</xdr:col>
                <xdr:colOff>850900</xdr:colOff>
                <xdr:row>22</xdr:row>
                <xdr:rowOff>165100</xdr:rowOff>
              </to>
            </anchor>
          </commentPr>
        </mc:Fallback>
      </mc:AlternateContent>
    </comment>
  </commentList>
</comments>
</file>

<file path=xl/sharedStrings.xml><?xml version="1.0" encoding="utf-8"?>
<sst xmlns="http://purl.oclc.org/ooxml/spreadsheetml/main" count="121" uniqueCount="84">
  <si>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</si>
  <si>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</si>
  <si>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</si>
  <si>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</si>
  <si>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</si>
  <si>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</si>
  <si>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</si>
  <si>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</si>
  <si>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</si>
  <si>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</si>
  <si>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</si>
  <si>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</si>
  <si>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</si>
  <si>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</si>
  <si>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</si>
  <si>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</si>
  <si>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</si>
  <si>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</si>
  <si>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</si>
  <si>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</si>
  <si>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</si>
  <si>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</si>
  <si>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</si>
  <si>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</si>
  <si>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</si>
  <si>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</si>
  <si>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</si>
  <si>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</si>
  <si>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</si>
  <si>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</si>
  <si>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</si>
  <si>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</si>
  <si>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</si>
  <si>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</si>
  <si>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</si>
  <si>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(D)</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</si>
  <si>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</si>
  <si>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</si>
  <si>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</si>
  <si>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</si>
  <si>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</si>
  <si>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</si>
  <si>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</si>
  <si>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</si>
  <si>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</si>
  <si>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</si>
  <si>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</si>
  <si>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</si>
  <si>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</si>
  <si>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</si>
  <si>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</si>
  <si>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</si>
  <si>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</si>
  <si>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PLNT</t>
  </si>
  <si>
    <t>SOIL</t>
  </si>
  <si>
    <t>Total Hours to Date:</t>
  </si>
  <si>
    <t>(hrs. = current courses + deficiencies)</t>
  </si>
  <si>
    <t>APPROVED BY:</t>
  </si>
  <si>
    <t>STAT</t>
  </si>
  <si>
    <t>BIOC</t>
  </si>
  <si>
    <t>ENTO</t>
  </si>
  <si>
    <t>PASS-AGB</t>
  </si>
  <si>
    <t>Core Courses: 50 Hours</t>
  </si>
  <si>
    <t>(N)</t>
  </si>
  <si>
    <t>GENED</t>
  </si>
  <si>
    <t>AGCM</t>
  </si>
  <si>
    <t>College/Dept. Requirements: 25 Hours</t>
  </si>
  <si>
    <t>ACCT</t>
  </si>
  <si>
    <t>Related Courses: 5 Hours</t>
  </si>
  <si>
    <t xml:space="preserve">AGCM </t>
  </si>
  <si>
    <t>General Education Requirements: 40 Hours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</si>
  <si>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</si>
  <si>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</si>
  <si>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ANSI</t>
  </si>
  <si>
    <t>Major Requirements: 55 Hours</t>
  </si>
  <si>
    <t>PBIO</t>
  </si>
  <si>
    <t>EARNED U/D HOURS (40)</t>
  </si>
  <si>
    <t>GPA U/D HOURS</t>
  </si>
  <si>
    <t>LNAME, FNAME</t>
  </si>
  <si>
    <t>ADVISOR</t>
  </si>
  <si>
    <t>FERGUSON COLLEGE OF AGRICULTURE</t>
  </si>
  <si>
    <r>
      <t>________________________________________________________________________</t>
    </r>
    <r>
      <rPr>
        <sz val="12"/>
        <rFont val="Times New Roman"/>
        <family val="1"/>
      </rPr>
      <t xml:space="preserve"> Advisor/Date Signed</t>
    </r>
  </si>
  <si>
    <t>Ag</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</si>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</sst>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sz val="9"/>
      <color indexed="81"/>
      <name val="Tahoma"/>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1">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185">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2" fillId="0" borderId="2" xfId="2" applyFont="1" applyBorder="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11" fillId="0" borderId="0" xfId="2" applyBorder="1" applyAlignment="1"/>
    <xf numFmtId="0" fontId="2" fillId="0" borderId="4" xfId="2" applyFont="1" applyBorder="1" applyProtection="1">
      <protection hidden="1"/>
    </xf>
    <xf numFmtId="0" fontId="2" fillId="0" borderId="2" xfId="2" applyFont="1" applyBorder="1" applyAlignment="1" applyProtection="1">
      <alignment horizontal="left"/>
      <protection locked="0"/>
    </xf>
    <xf numFmtId="0" fontId="2" fillId="0" borderId="0" xfId="2" applyFont="1" applyFill="1" applyBorder="1" applyAlignment="1" applyProtection="1">
      <protection locked="0"/>
    </xf>
    <xf numFmtId="0" fontId="1" fillId="0" borderId="0" xfId="2" applyFont="1" applyAlignment="1" applyProtection="1">
      <alignment horizontal="right"/>
      <protection hidden="1"/>
    </xf>
    <xf numFmtId="0" fontId="18" fillId="0" borderId="0" xfId="2" applyFont="1" applyBorder="1" applyAlignment="1" applyProtection="1">
      <protection hidden="1"/>
    </xf>
    <xf numFmtId="0" fontId="11" fillId="0" borderId="0" xfId="2" applyAlignment="1" applyProtection="1">
      <protection locked="0" hidden="1"/>
    </xf>
    <xf numFmtId="0" fontId="11" fillId="0" borderId="0" xfId="2" applyBorder="1"/>
    <xf numFmtId="0" fontId="11" fillId="0" borderId="0" xfId="2" applyBorder="1" applyAlignment="1" applyProtection="1">
      <alignment horizontal="center"/>
      <protection hidden="1"/>
    </xf>
    <xf numFmtId="0" fontId="2" fillId="0" borderId="13" xfId="2" applyFont="1" applyBorder="1" applyProtection="1">
      <protection locked="0"/>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11" fillId="0" borderId="15" xfId="2" applyBorder="1" applyProtection="1">
      <protection hidden="1"/>
    </xf>
    <xf numFmtId="0" fontId="11" fillId="0" borderId="16" xfId="2" applyBorder="1" applyProtection="1">
      <protection hidden="1"/>
    </xf>
    <xf numFmtId="0" fontId="11" fillId="0" borderId="17" xfId="2" applyBorder="1" applyProtection="1">
      <protection hidden="1"/>
    </xf>
    <xf numFmtId="0" fontId="11" fillId="2" borderId="18" xfId="2" applyFill="1" applyBorder="1" applyProtection="1">
      <protection hidden="1"/>
    </xf>
    <xf numFmtId="0" fontId="11" fillId="2" borderId="19" xfId="2" applyFill="1" applyBorder="1" applyProtection="1">
      <protection hidden="1"/>
    </xf>
    <xf numFmtId="0" fontId="0" fillId="0" borderId="0" xfId="2" applyFont="1" applyBorder="1" applyAlignment="1" applyProtection="1">
      <protection hidden="1"/>
    </xf>
    <xf numFmtId="0" fontId="0" fillId="0" borderId="3" xfId="2" applyFont="1" applyBorder="1" applyAlignment="1" applyProtection="1">
      <alignment horizontal="center"/>
      <protection locked="0"/>
    </xf>
    <xf numFmtId="0" fontId="1" fillId="0" borderId="0" xfId="2" applyFont="1" applyBorder="1" applyAlignment="1" applyProtection="1">
      <alignment horizontal="center"/>
      <protection hidden="1"/>
    </xf>
    <xf numFmtId="0" fontId="0" fillId="0" borderId="0" xfId="2" applyFont="1" applyProtection="1">
      <protection hidden="1"/>
    </xf>
    <xf numFmtId="0" fontId="2" fillId="0" borderId="0" xfId="2" applyFont="1" applyBorder="1" applyAlignment="1" applyProtection="1">
      <alignment horizontal="left"/>
    </xf>
    <xf numFmtId="0" fontId="0" fillId="0" borderId="13" xfId="2" applyFont="1" applyBorder="1" applyAlignment="1" applyProtection="1">
      <alignment horizontal="center"/>
      <protection locked="0"/>
    </xf>
    <xf numFmtId="0" fontId="2" fillId="0" borderId="4" xfId="2" applyFont="1" applyBorder="1" applyProtection="1">
      <protection locked="0" hidden="1"/>
    </xf>
    <xf numFmtId="0" fontId="11" fillId="0" borderId="0" xfId="2" applyBorder="1" applyAlignment="1" applyProtection="1">
      <alignment horizontal="left"/>
      <protection hidden="1"/>
    </xf>
    <xf numFmtId="0" fontId="0" fillId="0" borderId="0" xfId="2" applyFont="1" applyAlignment="1" applyProtection="1">
      <protection hidden="1"/>
    </xf>
    <xf numFmtId="0" fontId="0" fillId="0" borderId="0" xfId="2" applyFont="1" applyProtection="1">
      <protection locked="0" hidden="1"/>
    </xf>
    <xf numFmtId="0" fontId="4" fillId="0" borderId="0" xfId="2" applyFont="1" applyAlignment="1" applyProtection="1">
      <protection hidden="1"/>
    </xf>
    <xf numFmtId="0" fontId="11" fillId="0" borderId="20" xfId="2" applyBorder="1" applyProtection="1">
      <protection hidden="1"/>
    </xf>
    <xf numFmtId="0" fontId="2" fillId="0" borderId="16" xfId="2" applyFont="1" applyBorder="1" applyAlignment="1" applyProtection="1">
      <alignment horizontal="right"/>
      <protection locked="0"/>
    </xf>
    <xf numFmtId="0" fontId="21" fillId="0" borderId="0" xfId="3" applyAlignment="1" applyProtection="1"/>
    <xf numFmtId="0" fontId="8" fillId="0" borderId="0" xfId="1" applyFont="1" applyAlignment="1" applyProtection="1">
      <alignment horizontal="left"/>
    </xf>
    <xf numFmtId="0" fontId="9" fillId="0" borderId="0" xfId="1" applyFont="1" applyAlignment="1" applyProtection="1">
      <alignment horizontal="left"/>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8" fillId="0" borderId="0" xfId="1" applyFont="1" applyBorder="1" applyAlignment="1" applyProtection="1">
      <alignment horizontal="left"/>
      <protection hidden="1"/>
    </xf>
    <xf numFmtId="0" fontId="8" fillId="0" borderId="0" xfId="1" applyFont="1" applyAlignment="1" applyProtection="1">
      <alignment horizontal="center"/>
      <protection locked="0"/>
    </xf>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0" fillId="0" borderId="3" xfId="2" applyFont="1" applyBorder="1" applyAlignment="1" applyProtection="1">
      <alignment horizontal="center"/>
      <protection locked="0"/>
    </xf>
    <xf numFmtId="2" fontId="9" fillId="0" borderId="0" xfId="1" applyNumberFormat="1" applyFont="1" applyBorder="1" applyAlignment="1" applyProtection="1">
      <alignment horizontal="left"/>
    </xf>
    <xf numFmtId="0" fontId="8" fillId="0" borderId="0" xfId="1" applyFont="1" applyAlignment="1" applyProtection="1">
      <alignment horizontal="center"/>
    </xf>
    <xf numFmtId="1" fontId="8" fillId="0" borderId="0" xfId="1" applyNumberFormat="1" applyFont="1" applyAlignment="1" applyProtection="1">
      <alignment horizontal="left"/>
    </xf>
    <xf numFmtId="0" fontId="11" fillId="0" borderId="0" xfId="2" applyAlignment="1" applyProtection="1"/>
    <xf numFmtId="0" fontId="12" fillId="0" borderId="0" xfId="2" applyFont="1" applyBorder="1" applyAlignment="1" applyProtection="1"/>
    <xf numFmtId="0" fontId="2" fillId="0" borderId="2" xfId="2" applyFont="1" applyBorder="1" applyAlignment="1" applyProtection="1">
      <alignment horizontal="left"/>
    </xf>
    <xf numFmtId="0" fontId="0" fillId="0" borderId="3" xfId="2" applyFont="1" applyBorder="1" applyAlignment="1" applyProtection="1">
      <alignment horizontal="center"/>
      <protection locked="0"/>
    </xf>
    <xf numFmtId="0" fontId="0" fillId="0" borderId="0" xfId="2" applyFont="1" applyBorder="1" applyProtection="1">
      <protection hidden="1"/>
    </xf>
    <xf numFmtId="0" fontId="0" fillId="0" borderId="0" xfId="2" applyFont="1" applyBorder="1" applyAlignment="1" applyProtection="1">
      <alignment horizontal="center"/>
    </xf>
    <xf numFmtId="0" fontId="11" fillId="0" borderId="0" xfId="2" applyBorder="1" applyProtection="1"/>
    <xf numFmtId="0" fontId="11" fillId="0" borderId="0" xfId="2" applyFill="1" applyBorder="1" applyAlignment="1" applyProtection="1"/>
    <xf numFmtId="0" fontId="2" fillId="0" borderId="0" xfId="2" applyFont="1" applyBorder="1" applyAlignment="1" applyProtection="1"/>
    <xf numFmtId="0" fontId="2" fillId="0" borderId="0" xfId="2" applyFont="1" applyBorder="1" applyAlignment="1" applyProtection="1">
      <alignment horizontal="center"/>
    </xf>
    <xf numFmtId="0" fontId="2" fillId="0" borderId="0" xfId="2" applyFont="1" applyBorder="1" applyAlignment="1" applyProtection="1">
      <alignment horizontal="left"/>
      <protection hidden="1"/>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11" fillId="0" borderId="0" xfId="2" applyBorder="1" applyAlignment="1" applyProtection="1">
      <protection hidden="1"/>
    </xf>
    <xf numFmtId="0" fontId="2" fillId="0" borderId="2" xfId="2" applyFont="1" applyBorder="1" applyProtection="1">
      <protection locked="0" hidden="1"/>
    </xf>
    <xf numFmtId="0" fontId="0" fillId="0" borderId="12" xfId="2" applyFont="1" applyBorder="1" applyProtection="1">
      <protection locked="0"/>
    </xf>
    <xf numFmtId="0" fontId="2" fillId="0" borderId="0" xfId="2" applyFont="1" applyBorder="1"/>
    <xf numFmtId="0" fontId="0" fillId="0" borderId="3" xfId="2" applyFont="1" applyBorder="1" applyAlignment="1" applyProtection="1">
      <alignment horizontal="left"/>
      <protection locked="0"/>
    </xf>
    <xf numFmtId="14" fontId="8" fillId="0" borderId="0" xfId="0" applyNumberFormat="1" applyFont="1" applyAlignment="1" applyProtection="1"/>
    <xf numFmtId="0" fontId="0" fillId="0" borderId="6" xfId="2" applyFont="1" applyBorder="1" applyAlignment="1" applyProtection="1">
      <alignment horizontal="center"/>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11" fillId="0" borderId="0" xfId="2" applyBorder="1" applyAlignment="1" applyProtection="1">
      <alignment horizontal="left"/>
      <protection hidden="1"/>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2" fillId="0" borderId="0" xfId="2" applyFont="1" applyProtection="1">
      <protection locked="0"/>
    </xf>
    <xf numFmtId="0" fontId="2" fillId="0" borderId="4" xfId="2" applyFont="1" applyBorder="1" applyProtection="1">
      <protection locked="0"/>
    </xf>
    <xf numFmtId="0" fontId="0" fillId="0" borderId="0" xfId="2" applyFont="1" applyProtection="1">
      <protection locked="0"/>
    </xf>
    <xf numFmtId="0" fontId="2" fillId="0" borderId="0" xfId="2" applyFont="1" applyBorder="1" applyAlignment="1" applyProtection="1">
      <alignment horizontal="left"/>
      <protection locked="0"/>
    </xf>
    <xf numFmtId="0" fontId="0" fillId="0" borderId="0" xfId="2" applyFont="1" applyBorder="1" applyAlignment="1" applyProtection="1">
      <alignment horizontal="center"/>
      <protection locked="0"/>
    </xf>
    <xf numFmtId="0" fontId="0" fillId="0" borderId="0" xfId="2" applyFont="1" applyBorder="1" applyProtection="1">
      <protection locked="0"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left"/>
      <protection locked="0"/>
    </xf>
    <xf numFmtId="0" fontId="11" fillId="0" borderId="5" xfId="2" applyBorder="1" applyAlignment="1" applyProtection="1">
      <alignment horizontal="left"/>
      <protection locked="0"/>
    </xf>
    <xf numFmtId="0" fontId="0" fillId="0" borderId="5" xfId="2" applyFont="1" applyBorder="1" applyAlignment="1" applyProtection="1">
      <alignment horizontal="center"/>
      <protection locked="0"/>
    </xf>
    <xf numFmtId="0" fontId="0" fillId="0" borderId="0" xfId="2" applyFont="1"/>
    <xf numFmtId="164" fontId="25" fillId="3" borderId="3" xfId="2" applyNumberFormat="1" applyFont="1" applyFill="1" applyBorder="1" applyAlignment="1" applyProtection="1">
      <alignment horizontal="center"/>
      <protection locked="0"/>
    </xf>
    <xf numFmtId="1" fontId="2" fillId="0" borderId="11" xfId="2" applyNumberFormat="1" applyFont="1" applyBorder="1" applyAlignment="1" applyProtection="1">
      <alignment horizontal="center"/>
      <protection locked="0"/>
    </xf>
    <xf numFmtId="0" fontId="13" fillId="0" borderId="8" xfId="2" applyFont="1" applyBorder="1" applyAlignment="1" applyProtection="1">
      <alignment horizontal="center"/>
      <protection hidden="1"/>
    </xf>
    <xf numFmtId="1" fontId="11" fillId="0" borderId="8" xfId="2" applyNumberFormat="1" applyBorder="1" applyAlignment="1" applyProtection="1">
      <alignment horizontal="center"/>
      <protection hidden="1"/>
    </xf>
    <xf numFmtId="0" fontId="11" fillId="0" borderId="0" xfId="2" applyBorder="1" applyAlignment="1" applyProtection="1">
      <alignment horizontal="left"/>
      <protection hidden="1"/>
    </xf>
    <xf numFmtId="0" fontId="2" fillId="0" borderId="0" xfId="2" applyFont="1" applyBorder="1" applyAlignment="1" applyProtection="1">
      <protection locked="0"/>
    </xf>
    <xf numFmtId="0" fontId="2" fillId="0" borderId="0" xfId="2" applyFont="1" applyBorder="1" applyAlignment="1" applyProtection="1">
      <alignment horizontal="left"/>
    </xf>
    <xf numFmtId="0" fontId="2" fillId="0" borderId="3" xfId="2" applyFont="1" applyBorder="1" applyAlignment="1" applyProtection="1">
      <protection locked="0"/>
    </xf>
    <xf numFmtId="0" fontId="2" fillId="0" borderId="3" xfId="2" applyFont="1" applyBorder="1" applyAlignment="1" applyProtection="1">
      <alignment horizontal="left"/>
      <protection locked="0"/>
    </xf>
    <xf numFmtId="0" fontId="11" fillId="0" borderId="0" xfId="2" applyBorder="1" applyAlignment="1" applyProtection="1">
      <protection hidden="1"/>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11" fillId="0" borderId="3" xfId="2" applyFill="1" applyBorder="1" applyAlignment="1" applyProtection="1">
      <alignment horizontal="left"/>
      <protection locked="0"/>
    </xf>
    <xf numFmtId="14" fontId="0" fillId="0" borderId="3" xfId="2" applyNumberFormat="1" applyFont="1" applyBorder="1" applyAlignment="1" applyProtection="1">
      <alignment horizontal="center"/>
      <protection locked="0"/>
    </xf>
    <xf numFmtId="14" fontId="11" fillId="0" borderId="3" xfId="2" applyNumberFormat="1" applyBorder="1" applyAlignment="1" applyProtection="1">
      <alignment horizontal="center"/>
      <protection locked="0"/>
    </xf>
    <xf numFmtId="0" fontId="2" fillId="0" borderId="3" xfId="2" applyFont="1" applyFill="1" applyBorder="1" applyAlignment="1" applyProtection="1">
      <alignment horizontal="left"/>
      <protection locked="0"/>
    </xf>
    <xf numFmtId="0" fontId="22" fillId="0" borderId="0" xfId="2" applyFont="1" applyBorder="1" applyAlignment="1" applyProtection="1">
      <alignment horizontal="center"/>
      <protection locked="0"/>
    </xf>
    <xf numFmtId="0" fontId="23" fillId="0" borderId="0" xfId="2" applyFont="1" applyBorder="1" applyAlignment="1" applyProtection="1">
      <protection locked="0"/>
    </xf>
    <xf numFmtId="0" fontId="11" fillId="0" borderId="3" xfId="2" applyBorder="1" applyAlignment="1" applyProtection="1">
      <alignment horizontal="left"/>
      <protection locked="0"/>
    </xf>
    <xf numFmtId="0" fontId="13" fillId="0" borderId="0" xfId="2" applyFont="1" applyBorder="1" applyAlignment="1" applyProtection="1">
      <alignment horizontal="center"/>
      <protection hidden="1"/>
    </xf>
    <xf numFmtId="0" fontId="11" fillId="0" borderId="7" xfId="2" applyBorder="1" applyAlignment="1" applyProtection="1">
      <alignment horizontal="center"/>
      <protection hidden="1"/>
    </xf>
    <xf numFmtId="2" fontId="11" fillId="0" borderId="7" xfId="2" applyNumberFormat="1" applyBorder="1" applyAlignment="1" applyProtection="1">
      <alignment horizontal="center"/>
      <protection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0" fontId="19" fillId="0" borderId="0" xfId="2" applyFont="1" applyAlignment="1" applyProtection="1">
      <protection hidden="1"/>
    </xf>
    <xf numFmtId="0" fontId="2" fillId="0" borderId="5" xfId="2" applyFont="1" applyBorder="1" applyAlignment="1" applyProtection="1">
      <alignment horizontal="left"/>
      <protection locked="0"/>
    </xf>
    <xf numFmtId="0" fontId="11" fillId="0" borderId="5" xfId="2" applyBorder="1" applyAlignment="1" applyProtection="1">
      <alignment horizontal="left"/>
      <protection locked="0"/>
    </xf>
    <xf numFmtId="1" fontId="11" fillId="0" borderId="9" xfId="2" applyNumberFormat="1" applyBorder="1" applyAlignment="1" applyProtection="1">
      <alignment horizontal="center"/>
      <protection hidden="1"/>
    </xf>
    <xf numFmtId="2" fontId="11" fillId="0" borderId="10" xfId="2" applyNumberFormat="1" applyBorder="1" applyAlignment="1" applyProtection="1">
      <alignment horizontal="center"/>
      <protection hidden="1"/>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0" fontId="5" fillId="0" borderId="0" xfId="1" applyFont="1" applyAlignment="1" applyProtection="1">
      <alignment vertical="top"/>
      <protection locked="0"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81">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color rgb="FFFF0000"/>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32656</xdr:colOff>
      <xdr:row>28</xdr:row>
      <xdr:rowOff>83127</xdr:rowOff>
    </xdr:from>
    <xdr:to>
      <xdr:col>24</xdr:col>
      <xdr:colOff>711867</xdr:colOff>
      <xdr:row>43</xdr:row>
      <xdr:rowOff>1</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4787536" y="4680065"/>
          <a:ext cx="3405786" cy="240238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26</xdr:col>
      <xdr:colOff>48986</xdr:colOff>
      <xdr:row>27</xdr:row>
      <xdr:rowOff>30480</xdr:rowOff>
    </xdr:from>
    <xdr:to>
      <xdr:col>34</xdr:col>
      <xdr:colOff>887185</xdr:colOff>
      <xdr:row>31</xdr:row>
      <xdr:rowOff>91440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768142" y="4402975"/>
          <a:ext cx="3041072" cy="784167"/>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b="1" u="none" baseline="0%">
              <a:solidFill>
                <a:schemeClr val="dk1"/>
              </a:solidFill>
              <a:effectLst/>
              <a:latin typeface="+mn-lt"/>
              <a:ea typeface="+mn-ea"/>
              <a:cs typeface="+mn-cs"/>
            </a:rPr>
            <a:t>AGEC</a:t>
          </a:r>
          <a:r>
            <a:rPr lang="en-US" sz="1050" u="none" baseline="0%">
              <a:solidFill>
                <a:schemeClr val="dk1"/>
              </a:solidFill>
              <a:effectLst/>
              <a:latin typeface="+mn-lt"/>
              <a:ea typeface="+mn-ea"/>
              <a:cs typeface="+mn-cs"/>
            </a:rPr>
            <a:t> 3213, 3333, 3403, 3463, 3503, 3603, 3703, 4333, 4403, 4423,  4503, 4513, 4703, </a:t>
          </a:r>
          <a:r>
            <a:rPr lang="en-US" sz="1050" b="1" u="none" baseline="0%">
              <a:solidFill>
                <a:schemeClr val="dk1"/>
              </a:solidFill>
              <a:effectLst/>
              <a:latin typeface="+mn-lt"/>
              <a:ea typeface="+mn-ea"/>
              <a:cs typeface="+mn-cs"/>
            </a:rPr>
            <a:t>EEE</a:t>
          </a:r>
          <a:r>
            <a:rPr lang="en-US" sz="1050" u="none" baseline="0%">
              <a:solidFill>
                <a:schemeClr val="dk1"/>
              </a:solidFill>
              <a:effectLst/>
              <a:latin typeface="+mn-lt"/>
              <a:ea typeface="+mn-ea"/>
              <a:cs typeface="+mn-cs"/>
            </a:rPr>
            <a:t> 3020, 3023, 3033, 4010, 4113, 4263, 4313, 4403, 4483, 4513, 4533, 4610, 4653, 4663;  </a:t>
          </a:r>
          <a:r>
            <a:rPr lang="en-US" sz="1050" b="1" u="none" baseline="0%">
              <a:solidFill>
                <a:schemeClr val="dk1"/>
              </a:solidFill>
              <a:effectLst/>
              <a:latin typeface="+mn-lt"/>
              <a:ea typeface="+mn-ea"/>
              <a:cs typeface="+mn-cs"/>
            </a:rPr>
            <a:t>ECON</a:t>
          </a:r>
          <a:r>
            <a:rPr lang="en-US" sz="1050" u="none" baseline="0%">
              <a:solidFill>
                <a:schemeClr val="dk1"/>
              </a:solidFill>
              <a:effectLst/>
              <a:latin typeface="+mn-lt"/>
              <a:ea typeface="+mn-ea"/>
              <a:cs typeface="+mn-cs"/>
            </a:rPr>
            <a:t> 3033</a:t>
          </a:r>
        </a:p>
        <a:p>
          <a:endParaRPr lang="en-US" sz="1050" u="none" baseline="0%">
            <a:solidFill>
              <a:schemeClr val="dk1"/>
            </a:solidFill>
            <a:effectLst/>
            <a:latin typeface="+mn-lt"/>
            <a:ea typeface="+mn-ea"/>
            <a:cs typeface="+mn-cs"/>
          </a:endParaRPr>
        </a:p>
        <a:p>
          <a:endParaRPr lang="en-US" sz="1050" u="none" baseline="0%">
            <a:solidFill>
              <a:schemeClr val="dk1"/>
            </a:solidFill>
            <a:effectLst/>
            <a:latin typeface="+mn-lt"/>
            <a:ea typeface="+mn-ea"/>
            <a:cs typeface="+mn-cs"/>
          </a:endParaRPr>
        </a:p>
      </xdr:txBody>
    </xdr:sp>
    <xdr:clientData/>
  </xdr:twoCellAnchor>
  <xdr:twoCellAnchor>
    <xdr:from>
      <xdr:col>26</xdr:col>
      <xdr:colOff>80210</xdr:colOff>
      <xdr:row>40</xdr:row>
      <xdr:rowOff>110289</xdr:rowOff>
    </xdr:from>
    <xdr:to>
      <xdr:col>35</xdr:col>
      <xdr:colOff>10026</xdr:colOff>
      <xdr:row>42</xdr:row>
      <xdr:rowOff>140368</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875421" y="6817894"/>
          <a:ext cx="3017921" cy="370974"/>
        </a:xfrm>
        <a:prstGeom prst="rect">
          <a:avLst/>
        </a:prstGeom>
        <a:solidFill>
          <a:srgbClr val="FFFF00"/>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050" b="1">
              <a:solidFill>
                <a:schemeClr val="dk1"/>
              </a:solidFill>
              <a:effectLst/>
              <a:latin typeface="+mn-lt"/>
              <a:ea typeface="+mn-ea"/>
              <a:cs typeface="+mn-cs"/>
            </a:rPr>
            <a:t>A 2.00</a:t>
          </a:r>
          <a:r>
            <a:rPr lang="en-US" sz="1050" b="1" baseline="0%">
              <a:solidFill>
                <a:schemeClr val="dk1"/>
              </a:solidFill>
              <a:effectLst/>
              <a:latin typeface="+mn-lt"/>
              <a:ea typeface="+mn-ea"/>
              <a:cs typeface="+mn-cs"/>
            </a:rPr>
            <a:t> GPA or higher in upper division hours.</a:t>
          </a:r>
          <a:endParaRPr lang="en-US" sz="1050">
            <a:effectLst/>
          </a:endParaRPr>
        </a:p>
        <a:p>
          <a:endParaRPr lang="en-US" sz="1200"/>
        </a:p>
      </xdr:txBody>
    </xdr:sp>
    <xdr:clientData/>
  </xdr:twoCellAnchor>
  <mc:AlternateContent xmlns:mc="http://schemas.openxmlformats.org/markup-compatibility/2006">
    <mc:Choice xmlns:v="urn:schemas-microsoft-com:vml" Requires="v"/>
    <mc:Fallback>
      <xdr:twoCellAnchor editAs="absolute">
        <xdr:from>
          <xdr:col>5</xdr:col>
          <xdr:colOff>0</xdr:colOff>
          <xdr:row>4</xdr:row>
          <xdr:rowOff>0</xdr:rowOff>
        </xdr:from>
        <xdr:to>
          <xdr:col>9</xdr:col>
          <xdr:colOff>0</xdr:colOff>
          <xdr:row>5</xdr:row>
          <xdr:rowOff>0</xdr:rowOff>
        </xdr:to>
        <xdr:sp macro="" textlink="">
          <xdr:nvSpPr>
            <xdr:cNvPr id="3073" name="Comment 1" hidden="1">
              <a:extLst>
                <a:ext uri="{FF2B5EF4-FFF2-40B4-BE49-F238E27FC236}">
                  <a16:creationId xmlns:a16="http://schemas.microsoft.com/office/drawing/2014/main" id="{07AD654A-4EA0-E84F-A22E-0FC9D8CF6653}"/>
                </a:ext>
              </a:extLst>
            </xdr:cNvPr>
            <xdr:cNvSpPr txBox="1">
              <a:spLocks noChangeArrowheads="1"/>
            </xdr:cNvSpPr>
          </xdr:nvSpPr>
          <xdr:spPr bwMode="auto">
            <a:xfrm>
              <a:off x="1600200" y="6350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5</xdr:row>
          <xdr:rowOff>0</xdr:rowOff>
        </xdr:from>
        <xdr:to>
          <xdr:col>10</xdr:col>
          <xdr:colOff>0</xdr:colOff>
          <xdr:row>6</xdr:row>
          <xdr:rowOff>38100</xdr:rowOff>
        </xdr:to>
        <xdr:sp macro="" textlink="">
          <xdr:nvSpPr>
            <xdr:cNvPr id="3074" name="Comment 2" hidden="1">
              <a:extLst>
                <a:ext uri="{FF2B5EF4-FFF2-40B4-BE49-F238E27FC236}">
                  <a16:creationId xmlns:a16="http://schemas.microsoft.com/office/drawing/2014/main" id="{D3924A25-DD6D-694E-8011-A0644A8F7CAF}"/>
                </a:ext>
              </a:extLst>
            </xdr:cNvPr>
            <xdr:cNvSpPr txBox="1">
              <a:spLocks noChangeArrowheads="1"/>
            </xdr:cNvSpPr>
          </xdr:nvSpPr>
          <xdr:spPr bwMode="auto">
            <a:xfrm>
              <a:off x="1600200" y="800100"/>
              <a:ext cx="1130300" cy="152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7</xdr:row>
          <xdr:rowOff>0</xdr:rowOff>
        </xdr:from>
        <xdr:to>
          <xdr:col>10</xdr:col>
          <xdr:colOff>0</xdr:colOff>
          <xdr:row>8</xdr:row>
          <xdr:rowOff>0</xdr:rowOff>
        </xdr:to>
        <xdr:sp macro="" textlink="">
          <xdr:nvSpPr>
            <xdr:cNvPr id="3088" name="Comment 16" hidden="1">
              <a:extLst>
                <a:ext uri="{FF2B5EF4-FFF2-40B4-BE49-F238E27FC236}">
                  <a16:creationId xmlns:a16="http://schemas.microsoft.com/office/drawing/2014/main" id="{223B885C-CD3C-194E-972C-20E21B1E9970}"/>
                </a:ext>
              </a:extLst>
            </xdr:cNvPr>
            <xdr:cNvSpPr txBox="1">
              <a:spLocks noChangeArrowheads="1"/>
            </xdr:cNvSpPr>
          </xdr:nvSpPr>
          <xdr:spPr bwMode="auto">
            <a:xfrm>
              <a:off x="1600200" y="1079500"/>
              <a:ext cx="11303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13</xdr:row>
          <xdr:rowOff>0</xdr:rowOff>
        </xdr:from>
        <xdr:to>
          <xdr:col>9</xdr:col>
          <xdr:colOff>0</xdr:colOff>
          <xdr:row>14</xdr:row>
          <xdr:rowOff>0</xdr:rowOff>
        </xdr:to>
        <xdr:sp macro="" textlink="">
          <xdr:nvSpPr>
            <xdr:cNvPr id="3089" name="Comment 17" hidden="1">
              <a:extLst>
                <a:ext uri="{FF2B5EF4-FFF2-40B4-BE49-F238E27FC236}">
                  <a16:creationId xmlns:a16="http://schemas.microsoft.com/office/drawing/2014/main" id="{6F341244-F116-B741-9DA8-21B744E4893C}"/>
                </a:ext>
              </a:extLst>
            </xdr:cNvPr>
            <xdr:cNvSpPr txBox="1">
              <a:spLocks noChangeArrowheads="1"/>
            </xdr:cNvSpPr>
          </xdr:nvSpPr>
          <xdr:spPr bwMode="auto">
            <a:xfrm>
              <a:off x="1600200" y="20701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8</xdr:row>
          <xdr:rowOff>0</xdr:rowOff>
        </xdr:from>
        <xdr:to>
          <xdr:col>34</xdr:col>
          <xdr:colOff>190500</xdr:colOff>
          <xdr:row>10</xdr:row>
          <xdr:rowOff>0</xdr:rowOff>
        </xdr:to>
        <xdr:sp macro="" textlink="">
          <xdr:nvSpPr>
            <xdr:cNvPr id="3101" name="Comment 29" hidden="1">
              <a:extLst>
                <a:ext uri="{FF2B5EF4-FFF2-40B4-BE49-F238E27FC236}">
                  <a16:creationId xmlns:a16="http://schemas.microsoft.com/office/drawing/2014/main" id="{46D8C642-CD21-574D-8167-23F6FCF4792D}"/>
                </a:ext>
              </a:extLst>
            </xdr:cNvPr>
            <xdr:cNvSpPr txBox="1">
              <a:spLocks noChangeArrowheads="1"/>
            </xdr:cNvSpPr>
          </xdr:nvSpPr>
          <xdr:spPr bwMode="auto">
            <a:xfrm>
              <a:off x="8178800" y="1244600"/>
              <a:ext cx="9906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CHEM 3015 OR PHYS 1014</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17</xdr:row>
          <xdr:rowOff>0</xdr:rowOff>
        </xdr:from>
        <xdr:to>
          <xdr:col>10</xdr:col>
          <xdr:colOff>63500</xdr:colOff>
          <xdr:row>19</xdr:row>
          <xdr:rowOff>0</xdr:rowOff>
        </xdr:to>
        <xdr:sp macro="" textlink="">
          <xdr:nvSpPr>
            <xdr:cNvPr id="3109" name="Comment 37" hidden="1">
              <a:extLst>
                <a:ext uri="{FF2B5EF4-FFF2-40B4-BE49-F238E27FC236}">
                  <a16:creationId xmlns:a16="http://schemas.microsoft.com/office/drawing/2014/main" id="{7266AD62-9C89-3F41-8270-B0EB64D893C3}"/>
                </a:ext>
              </a:extLst>
            </xdr:cNvPr>
            <xdr:cNvSpPr txBox="1">
              <a:spLocks noChangeArrowheads="1"/>
            </xdr:cNvSpPr>
          </xdr:nvSpPr>
          <xdr:spPr bwMode="auto">
            <a:xfrm>
              <a:off x="1600200" y="2730500"/>
              <a:ext cx="1193800" cy="3429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15</xdr:row>
          <xdr:rowOff>0</xdr:rowOff>
        </xdr:from>
        <xdr:to>
          <xdr:col>11</xdr:col>
          <xdr:colOff>88900</xdr:colOff>
          <xdr:row>17</xdr:row>
          <xdr:rowOff>0</xdr:rowOff>
        </xdr:to>
        <xdr:sp macro="" textlink="">
          <xdr:nvSpPr>
            <xdr:cNvPr id="3112" name="Comment 40" hidden="1">
              <a:extLst>
                <a:ext uri="{FF2B5EF4-FFF2-40B4-BE49-F238E27FC236}">
                  <a16:creationId xmlns:a16="http://schemas.microsoft.com/office/drawing/2014/main" id="{D35EBF3A-DFA3-F74F-B7D6-F9C1ED86F3B3}"/>
                </a:ext>
              </a:extLst>
            </xdr:cNvPr>
            <xdr:cNvSpPr txBox="1">
              <a:spLocks noChangeArrowheads="1"/>
            </xdr:cNvSpPr>
          </xdr:nvSpPr>
          <xdr:spPr bwMode="auto">
            <a:xfrm>
              <a:off x="1739900" y="2400300"/>
              <a:ext cx="1346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16</xdr:row>
          <xdr:rowOff>0</xdr:rowOff>
        </xdr:from>
        <xdr:to>
          <xdr:col>11</xdr:col>
          <xdr:colOff>88900</xdr:colOff>
          <xdr:row>18</xdr:row>
          <xdr:rowOff>0</xdr:rowOff>
        </xdr:to>
        <xdr:sp macro="" textlink="">
          <xdr:nvSpPr>
            <xdr:cNvPr id="3113" name="Comment 41" hidden="1">
              <a:extLst>
                <a:ext uri="{FF2B5EF4-FFF2-40B4-BE49-F238E27FC236}">
                  <a16:creationId xmlns:a16="http://schemas.microsoft.com/office/drawing/2014/main" id="{35156E2B-D4B9-ED47-8FF7-7E6ADF6EEF3D}"/>
                </a:ext>
              </a:extLst>
            </xdr:cNvPr>
            <xdr:cNvSpPr txBox="1">
              <a:spLocks noChangeArrowheads="1"/>
            </xdr:cNvSpPr>
          </xdr:nvSpPr>
          <xdr:spPr bwMode="auto">
            <a:xfrm>
              <a:off x="1739900" y="2565400"/>
              <a:ext cx="1346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6</xdr:row>
          <xdr:rowOff>0</xdr:rowOff>
        </xdr:from>
        <xdr:to>
          <xdr:col>26</xdr:col>
          <xdr:colOff>0</xdr:colOff>
          <xdr:row>7</xdr:row>
          <xdr:rowOff>0</xdr:rowOff>
        </xdr:to>
        <xdr:sp macro="" textlink="">
          <xdr:nvSpPr>
            <xdr:cNvPr id="3114" name="Comment 42" hidden="1">
              <a:extLst>
                <a:ext uri="{FF2B5EF4-FFF2-40B4-BE49-F238E27FC236}">
                  <a16:creationId xmlns:a16="http://schemas.microsoft.com/office/drawing/2014/main" id="{E933BF84-0291-7042-8640-71FA06E2A778}"/>
                </a:ext>
              </a:extLst>
            </xdr:cNvPr>
            <xdr:cNvSpPr txBox="1">
              <a:spLocks noChangeArrowheads="1"/>
            </xdr:cNvSpPr>
          </xdr:nvSpPr>
          <xdr:spPr bwMode="auto">
            <a:xfrm>
              <a:off x="5029200" y="914400"/>
              <a:ext cx="14351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ANSI 1124</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8</xdr:row>
          <xdr:rowOff>0</xdr:rowOff>
        </xdr:from>
        <xdr:to>
          <xdr:col>26</xdr:col>
          <xdr:colOff>0</xdr:colOff>
          <xdr:row>9</xdr:row>
          <xdr:rowOff>0</xdr:rowOff>
        </xdr:to>
        <xdr:sp macro="" textlink="">
          <xdr:nvSpPr>
            <xdr:cNvPr id="3115" name="Comment 43" hidden="1">
              <a:extLst>
                <a:ext uri="{FF2B5EF4-FFF2-40B4-BE49-F238E27FC236}">
                  <a16:creationId xmlns:a16="http://schemas.microsoft.com/office/drawing/2014/main" id="{2F851A73-5797-C34B-BD8D-22D529661375}"/>
                </a:ext>
              </a:extLst>
            </xdr:cNvPr>
            <xdr:cNvSpPr txBox="1">
              <a:spLocks noChangeArrowheads="1"/>
            </xdr:cNvSpPr>
          </xdr:nvSpPr>
          <xdr:spPr bwMode="auto">
            <a:xfrm>
              <a:off x="5029200" y="1244600"/>
              <a:ext cx="14351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1225</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10</xdr:row>
          <xdr:rowOff>0</xdr:rowOff>
        </xdr:from>
        <xdr:to>
          <xdr:col>24</xdr:col>
          <xdr:colOff>609600</xdr:colOff>
          <xdr:row>13</xdr:row>
          <xdr:rowOff>0</xdr:rowOff>
        </xdr:to>
        <xdr:sp macro="" textlink="">
          <xdr:nvSpPr>
            <xdr:cNvPr id="3116" name="Comment 44" hidden="1">
              <a:extLst>
                <a:ext uri="{FF2B5EF4-FFF2-40B4-BE49-F238E27FC236}">
                  <a16:creationId xmlns:a16="http://schemas.microsoft.com/office/drawing/2014/main" id="{C44619B9-EF94-BB43-A92E-BD8E2B4E1F2B}"/>
                </a:ext>
              </a:extLst>
            </xdr:cNvPr>
            <xdr:cNvSpPr txBox="1">
              <a:spLocks noChangeArrowheads="1"/>
            </xdr:cNvSpPr>
          </xdr:nvSpPr>
          <xdr:spPr bwMode="auto">
            <a:xfrm>
              <a:off x="5029200" y="1574800"/>
              <a:ext cx="11049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3443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11</xdr:row>
          <xdr:rowOff>0</xdr:rowOff>
        </xdr:from>
        <xdr:to>
          <xdr:col>24</xdr:col>
          <xdr:colOff>609600</xdr:colOff>
          <xdr:row>13</xdr:row>
          <xdr:rowOff>0</xdr:rowOff>
        </xdr:to>
        <xdr:sp macro="" textlink="">
          <xdr:nvSpPr>
            <xdr:cNvPr id="3117" name="Comment 45" hidden="1">
              <a:extLst>
                <a:ext uri="{FF2B5EF4-FFF2-40B4-BE49-F238E27FC236}">
                  <a16:creationId xmlns:a16="http://schemas.microsoft.com/office/drawing/2014/main" id="{32C6A563-5832-F74B-A1A3-E8F55ADE1631}"/>
                </a:ext>
              </a:extLst>
            </xdr:cNvPr>
            <xdr:cNvSpPr txBox="1">
              <a:spLocks noChangeArrowheads="1"/>
            </xdr:cNvSpPr>
          </xdr:nvSpPr>
          <xdr:spPr bwMode="auto">
            <a:xfrm>
              <a:off x="5029200" y="1739900"/>
              <a:ext cx="1104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33</xdr:col>
          <xdr:colOff>0</xdr:colOff>
          <xdr:row>21</xdr:row>
          <xdr:rowOff>0</xdr:rowOff>
        </xdr:from>
        <xdr:to>
          <xdr:col>34</xdr:col>
          <xdr:colOff>850900</xdr:colOff>
          <xdr:row>22</xdr:row>
          <xdr:rowOff>165100</xdr:rowOff>
        </xdr:to>
        <xdr:sp macro="" textlink="">
          <xdr:nvSpPr>
            <xdr:cNvPr id="3119" name="Comment 47" hidden="1">
              <a:extLst>
                <a:ext uri="{FF2B5EF4-FFF2-40B4-BE49-F238E27FC236}">
                  <a16:creationId xmlns:a16="http://schemas.microsoft.com/office/drawing/2014/main" id="{C8CFF385-CCF3-864D-BC45-321FBA9110F9}"/>
                </a:ext>
              </a:extLst>
            </xdr:cNvPr>
            <xdr:cNvSpPr txBox="1">
              <a:spLocks noChangeArrowheads="1"/>
            </xdr:cNvSpPr>
          </xdr:nvSpPr>
          <xdr:spPr bwMode="auto">
            <a:xfrm>
              <a:off x="8331200" y="3454400"/>
              <a:ext cx="1498600" cy="3556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AGEC 3183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15</xdr:row>
          <xdr:rowOff>0</xdr:rowOff>
        </xdr:from>
        <xdr:to>
          <xdr:col>34</xdr:col>
          <xdr:colOff>850900</xdr:colOff>
          <xdr:row>17</xdr:row>
          <xdr:rowOff>0</xdr:rowOff>
        </xdr:to>
        <xdr:sp macro="" textlink="">
          <xdr:nvSpPr>
            <xdr:cNvPr id="3121" name="Comment 49" hidden="1">
              <a:extLst>
                <a:ext uri="{FF2B5EF4-FFF2-40B4-BE49-F238E27FC236}">
                  <a16:creationId xmlns:a16="http://schemas.microsoft.com/office/drawing/2014/main" id="{12F7BF5C-8756-C14F-AD5D-1D52CB1B6E67}"/>
                </a:ext>
              </a:extLst>
            </xdr:cNvPr>
            <xdr:cNvSpPr txBox="1">
              <a:spLocks noChangeArrowheads="1"/>
            </xdr:cNvSpPr>
          </xdr:nvSpPr>
          <xdr:spPr bwMode="auto">
            <a:xfrm>
              <a:off x="8178800" y="2400300"/>
              <a:ext cx="16510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3 hours from 4080 or 4990</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17</xdr:row>
          <xdr:rowOff>0</xdr:rowOff>
        </xdr:from>
        <xdr:to>
          <xdr:col>34</xdr:col>
          <xdr:colOff>825500</xdr:colOff>
          <xdr:row>20</xdr:row>
          <xdr:rowOff>63500</xdr:rowOff>
        </xdr:to>
        <xdr:sp macro="" textlink="">
          <xdr:nvSpPr>
            <xdr:cNvPr id="3123" name="Comment 51" hidden="1">
              <a:extLst>
                <a:ext uri="{FF2B5EF4-FFF2-40B4-BE49-F238E27FC236}">
                  <a16:creationId xmlns:a16="http://schemas.microsoft.com/office/drawing/2014/main" id="{A0CB0556-92B0-E244-87C9-D15BE442B6B3}"/>
                </a:ext>
              </a:extLst>
            </xdr:cNvPr>
            <xdr:cNvSpPr txBox="1">
              <a:spLocks noChangeArrowheads="1"/>
            </xdr:cNvSpPr>
          </xdr:nvSpPr>
          <xdr:spPr bwMode="auto">
            <a:xfrm>
              <a:off x="8178800" y="2730500"/>
              <a:ext cx="1625600" cy="596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NREM 4603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PLNT 4573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0</xdr:colOff>
          <xdr:row>12</xdr:row>
          <xdr:rowOff>0</xdr:rowOff>
        </xdr:from>
        <xdr:to>
          <xdr:col>24</xdr:col>
          <xdr:colOff>609600</xdr:colOff>
          <xdr:row>14</xdr:row>
          <xdr:rowOff>0</xdr:rowOff>
        </xdr:to>
        <xdr:sp macro="" textlink="">
          <xdr:nvSpPr>
            <xdr:cNvPr id="3124" name="Comment 52" hidden="1">
              <a:extLst>
                <a:ext uri="{FF2B5EF4-FFF2-40B4-BE49-F238E27FC236}">
                  <a16:creationId xmlns:a16="http://schemas.microsoft.com/office/drawing/2014/main" id="{1709D752-29E2-FB44-B1DB-9A15921BA052}"/>
                </a:ext>
              </a:extLst>
            </xdr:cNvPr>
            <xdr:cNvSpPr txBox="1">
              <a:spLocks noChangeArrowheads="1"/>
            </xdr:cNvSpPr>
          </xdr:nvSpPr>
          <xdr:spPr bwMode="auto">
            <a:xfrm>
              <a:off x="4876800" y="1905000"/>
              <a:ext cx="12573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MATH 2103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32</xdr:col>
          <xdr:colOff>101600</xdr:colOff>
          <xdr:row>16</xdr:row>
          <xdr:rowOff>25400</xdr:rowOff>
        </xdr:from>
        <xdr:to>
          <xdr:col>34</xdr:col>
          <xdr:colOff>1016000</xdr:colOff>
          <xdr:row>21</xdr:row>
          <xdr:rowOff>0</xdr:rowOff>
        </xdr:to>
        <xdr:sp macro="" textlink="">
          <xdr:nvSpPr>
            <xdr:cNvPr id="3125" name="Comment 53" hidden="1">
              <a:extLst>
                <a:ext uri="{FF2B5EF4-FFF2-40B4-BE49-F238E27FC236}">
                  <a16:creationId xmlns:a16="http://schemas.microsoft.com/office/drawing/2014/main" id="{39BCB9C6-5D29-1C4C-ACF2-C98937E6AEA2}"/>
                </a:ext>
              </a:extLst>
            </xdr:cNvPr>
            <xdr:cNvSpPr txBox="1">
              <a:spLocks noChangeArrowheads="1"/>
            </xdr:cNvSpPr>
          </xdr:nvSpPr>
          <xdr:spPr bwMode="auto">
            <a:xfrm>
              <a:off x="8280400" y="2590800"/>
              <a:ext cx="1714500" cy="8636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sub PLNT 4033 and/or PLNT 3011</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63"/>
  <sheetViews>
    <sheetView showGridLines="0" tabSelected="1" zoomScaleNormal="100" workbookViewId="0">
      <selection activeCell="AN33" sqref="AN33"/>
    </sheetView>
  </sheetViews>
  <sheetFormatPr baseColWidth="10" defaultColWidth="9.1640625" defaultRowHeight="13" x14ac:dyDescent="0.15"/>
  <cols>
    <col min="1" max="1" width="7.5" style="38" customWidth="1"/>
    <col min="2" max="2" width="6.5" style="38" customWidth="1"/>
    <col min="3" max="4" width="3.5" style="38" customWidth="1"/>
    <col min="5" max="5" width="3.5" style="45" hidden="1" customWidth="1"/>
    <col min="6" max="6" width="5.5" style="45" hidden="1" customWidth="1"/>
    <col min="7" max="7" width="6.5" style="45" hidden="1" customWidth="1"/>
    <col min="8" max="8" width="1.83203125" style="45" customWidth="1"/>
    <col min="9" max="10" width="6.5" style="38" customWidth="1"/>
    <col min="11" max="11" width="3.5" style="38" customWidth="1"/>
    <col min="12" max="12" width="4.5" style="38" customWidth="1"/>
    <col min="13" max="13" width="3.5" style="38" hidden="1" customWidth="1"/>
    <col min="14" max="14" width="2.5" style="38" hidden="1" customWidth="1"/>
    <col min="15" max="15" width="3.5" style="45" hidden="1" customWidth="1"/>
    <col min="16" max="16" width="2" style="38" customWidth="1"/>
    <col min="17" max="17" width="6.1640625" style="38" customWidth="1"/>
    <col min="18" max="18" width="5.5" style="38" customWidth="1"/>
    <col min="19" max="19" width="6.5" style="38" customWidth="1"/>
    <col min="20" max="20" width="4.5" style="38" hidden="1" customWidth="1"/>
    <col min="21" max="21" width="5" style="38" hidden="1" customWidth="1"/>
    <col min="22" max="22" width="4.5" style="38" hidden="1" customWidth="1"/>
    <col min="23" max="23" width="2" style="38" customWidth="1"/>
    <col min="24" max="24" width="6.5" style="38" customWidth="1"/>
    <col min="25" max="25" width="10.83203125" style="38" customWidth="1"/>
    <col min="26" max="26" width="1.5" style="38" customWidth="1"/>
    <col min="27" max="27" width="7" style="38" customWidth="1"/>
    <col min="28" max="28" width="8" style="38" customWidth="1"/>
    <col min="29" max="29" width="7.5" style="38" customWidth="1"/>
    <col min="30" max="30" width="4.5" style="38" hidden="1" customWidth="1"/>
    <col min="31" max="31" width="5.1640625" style="38" hidden="1" customWidth="1"/>
    <col min="32" max="32" width="5.5" style="38" hidden="1" customWidth="1"/>
    <col min="33" max="33" width="2" style="62" customWidth="1"/>
    <col min="34" max="34" width="8.5" style="38" customWidth="1"/>
    <col min="35" max="35" width="13.5" style="38" customWidth="1"/>
    <col min="36" max="36" width="9.1640625" style="62"/>
    <col min="37" max="16384" width="9.1640625" style="38"/>
  </cols>
  <sheetData>
    <row r="1" spans="1:36" s="31" customFormat="1" ht="23.25" customHeight="1" x14ac:dyDescent="0.2">
      <c r="A1" s="29" t="s">
        <v>18</v>
      </c>
      <c r="B1" s="153" t="s">
        <v>78</v>
      </c>
      <c r="C1" s="153"/>
      <c r="D1" s="153"/>
      <c r="E1" s="153"/>
      <c r="F1" s="153"/>
      <c r="G1" s="153"/>
      <c r="H1" s="153"/>
      <c r="I1" s="153"/>
      <c r="J1" s="153"/>
      <c r="K1" s="153"/>
      <c r="L1" s="153"/>
      <c r="M1" s="153"/>
      <c r="N1" s="153"/>
      <c r="O1" s="153"/>
      <c r="P1" s="153"/>
      <c r="Q1" s="153"/>
      <c r="R1" s="29" t="s">
        <v>6</v>
      </c>
      <c r="S1" s="153">
        <v>99999999</v>
      </c>
      <c r="T1" s="153"/>
      <c r="U1" s="153"/>
      <c r="V1" s="153"/>
      <c r="W1" s="153"/>
      <c r="X1" s="153"/>
      <c r="Y1" s="153"/>
      <c r="Z1" s="156" t="s">
        <v>61</v>
      </c>
      <c r="AA1" s="156"/>
      <c r="AB1" s="156"/>
      <c r="AC1" s="29" t="s">
        <v>19</v>
      </c>
      <c r="AD1" s="29"/>
      <c r="AE1" s="29"/>
      <c r="AF1" s="29"/>
      <c r="AG1" s="154" t="s">
        <v>79</v>
      </c>
      <c r="AH1" s="154"/>
      <c r="AI1" s="154"/>
      <c r="AJ1" s="117"/>
    </row>
    <row r="2" spans="1:36" ht="23" hidden="1" x14ac:dyDescent="0.25">
      <c r="A2" s="32"/>
      <c r="B2" s="32"/>
      <c r="C2" s="33"/>
      <c r="D2" s="34"/>
      <c r="E2" s="34"/>
      <c r="F2" s="34"/>
      <c r="G2" s="34"/>
      <c r="H2" s="34"/>
      <c r="I2" s="34"/>
      <c r="J2" s="34"/>
      <c r="K2" s="34"/>
      <c r="L2" s="34"/>
      <c r="M2" s="34"/>
      <c r="N2" s="34"/>
      <c r="O2" s="34"/>
      <c r="P2" s="34"/>
      <c r="Q2" s="34"/>
      <c r="R2" s="34"/>
      <c r="S2" s="32"/>
      <c r="T2" s="35"/>
      <c r="U2" s="35"/>
      <c r="V2" s="35"/>
      <c r="W2" s="36"/>
      <c r="X2" s="36"/>
      <c r="Y2" s="36"/>
      <c r="Z2" s="30"/>
      <c r="AA2" s="30"/>
      <c r="AB2" s="30"/>
      <c r="AC2" s="32"/>
      <c r="AD2" s="32"/>
      <c r="AE2" s="32"/>
      <c r="AF2" s="32"/>
      <c r="AG2" s="37"/>
      <c r="AH2" s="37"/>
      <c r="AI2" s="37"/>
    </row>
    <row r="3" spans="1:36" ht="18" x14ac:dyDescent="0.2">
      <c r="A3" s="39" t="s">
        <v>70</v>
      </c>
      <c r="B3" s="40"/>
      <c r="C3" s="40"/>
      <c r="D3" s="41"/>
      <c r="E3" s="41"/>
      <c r="F3" s="41"/>
      <c r="G3" s="42"/>
      <c r="H3" s="43"/>
      <c r="I3" s="100"/>
      <c r="J3" s="100"/>
      <c r="K3" s="100"/>
      <c r="L3" s="100"/>
      <c r="M3" s="100"/>
      <c r="N3" s="100"/>
      <c r="O3" s="100"/>
      <c r="P3" s="100"/>
      <c r="Q3" s="80" t="s">
        <v>66</v>
      </c>
      <c r="R3" s="100"/>
      <c r="S3" s="32"/>
      <c r="T3" s="35"/>
      <c r="U3" s="35"/>
      <c r="V3" s="35"/>
      <c r="W3" s="101"/>
      <c r="X3" s="101"/>
      <c r="Y3" s="101"/>
      <c r="Z3" s="30"/>
      <c r="AA3" s="80" t="s">
        <v>74</v>
      </c>
      <c r="AB3" s="44"/>
      <c r="AC3" s="44"/>
      <c r="AD3" s="44"/>
      <c r="AE3" s="44"/>
      <c r="AF3" s="44"/>
      <c r="AG3" s="44"/>
      <c r="AH3" s="44"/>
      <c r="AI3" s="82" t="s">
        <v>83</v>
      </c>
    </row>
    <row r="4" spans="1:36" ht="9" customHeight="1" x14ac:dyDescent="0.15">
      <c r="A4" s="45"/>
      <c r="B4" s="45"/>
      <c r="C4" s="45"/>
      <c r="D4" s="45"/>
      <c r="I4" s="45"/>
      <c r="J4" s="45"/>
      <c r="K4" s="45"/>
      <c r="L4" s="45"/>
      <c r="M4" s="45"/>
      <c r="N4" s="45"/>
      <c r="P4" s="45"/>
      <c r="Q4" s="45"/>
      <c r="R4" s="45"/>
      <c r="S4" s="45"/>
      <c r="T4" s="45"/>
      <c r="U4" s="45"/>
      <c r="V4" s="45"/>
      <c r="W4" s="45"/>
      <c r="X4" s="45"/>
      <c r="Y4" s="45"/>
      <c r="Z4" s="45"/>
      <c r="AA4" s="45"/>
      <c r="AB4" s="45"/>
      <c r="AC4" s="45"/>
      <c r="AD4" s="45"/>
      <c r="AE4" s="45"/>
      <c r="AF4" s="45"/>
      <c r="AG4" s="41"/>
      <c r="AH4" s="45"/>
      <c r="AI4" s="45"/>
    </row>
    <row r="5" spans="1:36" x14ac:dyDescent="0.15">
      <c r="A5" s="46" t="s">
        <v>20</v>
      </c>
      <c r="B5" s="46"/>
      <c r="C5" s="47" t="s">
        <v>21</v>
      </c>
      <c r="D5" s="47"/>
      <c r="E5" s="48" t="s">
        <v>22</v>
      </c>
      <c r="F5" s="48" t="s">
        <v>23</v>
      </c>
      <c r="G5" s="48" t="s">
        <v>24</v>
      </c>
      <c r="H5" s="48"/>
      <c r="I5" s="45"/>
      <c r="J5" s="47" t="s">
        <v>25</v>
      </c>
      <c r="K5" s="47"/>
      <c r="L5" s="47"/>
      <c r="M5" s="45"/>
      <c r="N5" s="45"/>
      <c r="P5" s="45"/>
      <c r="Q5" s="47" t="s">
        <v>20</v>
      </c>
      <c r="R5" s="47"/>
      <c r="S5" s="47" t="s">
        <v>21</v>
      </c>
      <c r="T5" s="48" t="s">
        <v>22</v>
      </c>
      <c r="U5" s="48" t="s">
        <v>23</v>
      </c>
      <c r="V5" s="48" t="s">
        <v>24</v>
      </c>
      <c r="W5" s="45"/>
      <c r="X5" s="47" t="s">
        <v>25</v>
      </c>
      <c r="Y5" s="45"/>
      <c r="Z5" s="45"/>
      <c r="AA5" s="47" t="s">
        <v>20</v>
      </c>
      <c r="AB5" s="47"/>
      <c r="AC5" s="47" t="s">
        <v>21</v>
      </c>
      <c r="AD5" s="48" t="s">
        <v>22</v>
      </c>
      <c r="AE5" s="48" t="s">
        <v>23</v>
      </c>
      <c r="AF5" s="48" t="s">
        <v>24</v>
      </c>
      <c r="AG5" s="41"/>
      <c r="AH5" s="47" t="s">
        <v>25</v>
      </c>
      <c r="AI5" s="45"/>
    </row>
    <row r="6" spans="1:36" ht="9" customHeight="1" x14ac:dyDescent="0.15">
      <c r="A6" s="45"/>
      <c r="B6" s="41"/>
      <c r="C6" s="45"/>
      <c r="D6" s="45"/>
      <c r="I6" s="45"/>
      <c r="J6" s="49"/>
      <c r="K6" s="49"/>
      <c r="L6" s="49"/>
      <c r="M6" s="49"/>
      <c r="N6" s="49"/>
      <c r="O6" s="49"/>
      <c r="P6" s="45"/>
      <c r="Q6" s="45"/>
      <c r="R6" s="45"/>
      <c r="S6" s="41"/>
      <c r="T6" s="45"/>
      <c r="U6" s="45"/>
      <c r="V6" s="45"/>
      <c r="W6" s="45"/>
      <c r="X6" s="41"/>
      <c r="Y6" s="45"/>
      <c r="Z6" s="45"/>
      <c r="AA6" s="45"/>
      <c r="AB6" s="45"/>
      <c r="AC6" s="45"/>
      <c r="AD6" s="45"/>
      <c r="AE6" s="45"/>
      <c r="AF6" s="45"/>
      <c r="AG6" s="41"/>
      <c r="AH6" s="45"/>
      <c r="AI6" s="45"/>
    </row>
    <row r="7" spans="1:36" x14ac:dyDescent="0.15">
      <c r="A7" s="50" t="s">
        <v>26</v>
      </c>
      <c r="B7" s="51">
        <v>1113</v>
      </c>
      <c r="C7" s="147"/>
      <c r="D7" s="148"/>
      <c r="E7" s="52">
        <f t="shared" ref="E7:E23" si="0">IF(H7&lt;&gt;"",H7,3)*IF(C7="A",4,IF(C7="B",3,IF(C7="C",2,IF(C7="D",1,IF(AND(C7&gt;=0,C7&lt;=4,ISNUMBER(C7)),C7,0)))))</f>
        <v>0</v>
      </c>
      <c r="F7" s="52" t="str">
        <f t="shared" ref="F7:F23" si="1">IF(OR(C7="A",C7="B",C7="C",C7="D",C7="F",AND(C7&gt;=0,C7&lt;=4,ISNUMBER(C7))),IF(H7&lt;&gt;"",H7,3),"")</f>
        <v/>
      </c>
      <c r="G7" s="52" t="str">
        <f t="shared" ref="G7:G23" si="2">IF(OR(C7="A",C7="B",C7="C",C7="D",C7="P",AND(C7&gt;=0,C7&lt;=4,ISNUMBER(C7))),IF(H7&lt;&gt;"",H7,3),"")</f>
        <v/>
      </c>
      <c r="H7" s="53"/>
      <c r="I7" s="149"/>
      <c r="J7" s="149"/>
      <c r="K7" s="149"/>
      <c r="L7" s="149"/>
      <c r="M7" s="54"/>
      <c r="N7" s="54"/>
      <c r="O7" s="54"/>
      <c r="P7" s="45"/>
      <c r="Q7" s="50" t="s">
        <v>27</v>
      </c>
      <c r="R7" s="51">
        <v>1011</v>
      </c>
      <c r="S7" s="73"/>
      <c r="T7" s="52">
        <f>IF(W7&lt;&gt;"",W7,3)*IF(S7="A",4,IF(S7="B",3,IF(S7="C",2,IF(S7="D",1,IF(AND(S7&gt;=0,S7&lt;=4,ISNUMBER(S7)),S7,0)))))</f>
        <v>0</v>
      </c>
      <c r="U7" s="52" t="str">
        <f>IF(OR(S7="A",S7="B",S7="C",S7="D",S7="F",AND(S7&gt;=0,S7&lt;=4,ISNUMBER(S7))),IF(W7&lt;&gt;"",W7,3),"")</f>
        <v/>
      </c>
      <c r="V7" s="52" t="str">
        <f>IF(OR(S7="A",S7="B",S7="C",S7="D",S7="P",AND(S7&gt;=0,S7&lt;=4,ISNUMBER(S7))),IF(W7&lt;&gt;"",W7,3),"")</f>
        <v/>
      </c>
      <c r="W7" s="53">
        <v>1</v>
      </c>
      <c r="X7" s="145"/>
      <c r="Y7" s="155"/>
      <c r="Z7" s="45"/>
      <c r="AA7" s="72" t="s">
        <v>62</v>
      </c>
      <c r="AB7" s="55"/>
      <c r="AC7" s="55"/>
      <c r="AD7" s="41"/>
      <c r="AE7" s="41"/>
      <c r="AF7" s="41"/>
      <c r="AG7" s="42"/>
      <c r="AH7" s="43"/>
      <c r="AI7" s="43"/>
    </row>
    <row r="8" spans="1:36" x14ac:dyDescent="0.15">
      <c r="A8" s="50" t="s">
        <v>26</v>
      </c>
      <c r="B8" s="78">
        <v>1213</v>
      </c>
      <c r="C8" s="147"/>
      <c r="D8" s="148"/>
      <c r="E8" s="52">
        <f t="shared" si="0"/>
        <v>0</v>
      </c>
      <c r="F8" s="52" t="str">
        <f t="shared" si="1"/>
        <v/>
      </c>
      <c r="G8" s="52" t="str">
        <f t="shared" si="2"/>
        <v/>
      </c>
      <c r="H8" s="53"/>
      <c r="I8" s="149"/>
      <c r="J8" s="149"/>
      <c r="K8" s="149"/>
      <c r="L8" s="149"/>
      <c r="M8" s="54"/>
      <c r="N8" s="54"/>
      <c r="O8" s="54"/>
      <c r="P8" s="45"/>
      <c r="Q8" s="75" t="s">
        <v>60</v>
      </c>
      <c r="R8" s="51">
        <v>2993</v>
      </c>
      <c r="S8" s="135"/>
      <c r="T8" s="52">
        <f>IF(W8&lt;&gt;"",W8,3)*IF(S8="A",4,IF(S8="B",3,IF(S8="C",2,IF(S8="D",1,IF(AND(S8&gt;=0,S8&lt;=4,ISNUMBER(S8)),S8,0)))))</f>
        <v>0</v>
      </c>
      <c r="U8" s="52" t="str">
        <f>IF(OR(S8="A",S8="B",S8="C",S8="D",S8="F",AND(S8&gt;=0,S8&lt;=4,ISNUMBER(S8))),IF(W8&lt;&gt;"",W8,3),"")</f>
        <v/>
      </c>
      <c r="V8" s="52" t="str">
        <f>IF(OR(S8="A",S8="B",S8="C",S8="D",S8="P",AND(S8&gt;=0,S8&lt;=4,ISNUMBER(S8))),IF(W8&lt;&gt;"",W8,3),"")</f>
        <v/>
      </c>
      <c r="W8" s="53"/>
      <c r="X8" s="133"/>
      <c r="Y8" s="134"/>
      <c r="Z8" s="45"/>
      <c r="AA8" s="72"/>
      <c r="AB8" s="55"/>
      <c r="AC8" s="55"/>
      <c r="AD8" s="41"/>
      <c r="AE8" s="41"/>
      <c r="AF8" s="41"/>
      <c r="AG8" s="42"/>
      <c r="AH8" s="123"/>
      <c r="AI8" s="123"/>
    </row>
    <row r="9" spans="1:36" x14ac:dyDescent="0.15">
      <c r="A9" s="50" t="s">
        <v>28</v>
      </c>
      <c r="B9" s="56">
        <v>1103</v>
      </c>
      <c r="C9" s="147"/>
      <c r="D9" s="148"/>
      <c r="E9" s="52">
        <f t="shared" si="0"/>
        <v>0</v>
      </c>
      <c r="F9" s="52" t="str">
        <f t="shared" si="1"/>
        <v/>
      </c>
      <c r="G9" s="52" t="str">
        <f t="shared" si="2"/>
        <v/>
      </c>
      <c r="H9" s="53"/>
      <c r="I9" s="149"/>
      <c r="J9" s="149"/>
      <c r="K9" s="149"/>
      <c r="L9" s="149"/>
      <c r="M9" s="54"/>
      <c r="N9" s="54"/>
      <c r="O9" s="54"/>
      <c r="P9" s="45"/>
      <c r="Q9" s="75" t="s">
        <v>53</v>
      </c>
      <c r="R9" s="115">
        <v>1213</v>
      </c>
      <c r="S9" s="135"/>
      <c r="T9" s="52">
        <f t="shared" ref="T9" si="3">IF(W9&lt;&gt;"",W9,3)*IF(S9="A",4,IF(S9="B",3,IF(S9="C",2,IF(S9="D",1,IF(AND(S9&gt;=0,S9&lt;=4,ISNUMBER(S9)),S9,0)))))</f>
        <v>0</v>
      </c>
      <c r="U9" s="52" t="str">
        <f t="shared" ref="U9" si="4">IF(OR(S9="A",S9="B",S9="C",S9="D",S9="F",AND(S9&gt;=0,S9&lt;=4,ISNUMBER(S9))),IF(W9&lt;&gt;"",W9,3),"")</f>
        <v/>
      </c>
      <c r="V9" s="52" t="str">
        <f t="shared" ref="V9" si="5">IF(OR(S9="A",S9="B",S9="C",S9="D",S9="P",AND(S9&gt;=0,S9&lt;=4,ISNUMBER(S9))),IF(W9&lt;&gt;"",W9,3),"")</f>
        <v/>
      </c>
      <c r="W9" s="53"/>
      <c r="X9" s="133"/>
      <c r="Y9" s="134"/>
      <c r="Z9" s="45"/>
      <c r="AA9" s="75" t="s">
        <v>75</v>
      </c>
      <c r="AB9" s="102">
        <v>1404</v>
      </c>
      <c r="AC9" s="96"/>
      <c r="AD9" s="52">
        <f t="shared" ref="AD9" si="6">IF(AG9&lt;&gt;"",AG9,3)*IF(AC9="A",4,IF(AC9="B",3,IF(AC9="C",2,IF(AC9="D",1,IF(AND(AC9&gt;=0,AC9&lt;=4,ISNUMBER(AC9)),AC9,0)))))</f>
        <v>0</v>
      </c>
      <c r="AE9" s="52" t="str">
        <f t="shared" ref="AE9" si="7">IF(OR(AC9="A",AC9="B",AC9="C",AC9="D",AC9="F",AND(AC9&gt;=0,AC9&lt;=4,ISNUMBER(AC9))),IF(AG9&lt;&gt;"",AG9,3),"")</f>
        <v/>
      </c>
      <c r="AF9" s="52" t="str">
        <f t="shared" ref="AF9" si="8">IF(OR(AC9="A",AC9="B",AC9="C",AC9="D",AC9="P",AND(AC9&gt;=0,AC9&lt;=4,ISNUMBER(AC9))),IF(AG9&lt;&gt;"",AG9,3),"")</f>
        <v/>
      </c>
      <c r="AG9" s="53">
        <v>4</v>
      </c>
      <c r="AH9" s="111"/>
      <c r="AI9" s="111"/>
    </row>
    <row r="10" spans="1:36" x14ac:dyDescent="0.15">
      <c r="A10" s="50" t="s">
        <v>29</v>
      </c>
      <c r="B10" s="56">
        <v>1113</v>
      </c>
      <c r="C10" s="147"/>
      <c r="D10" s="148"/>
      <c r="E10" s="52">
        <f t="shared" si="0"/>
        <v>0</v>
      </c>
      <c r="F10" s="52" t="str">
        <f t="shared" si="1"/>
        <v/>
      </c>
      <c r="G10" s="52" t="str">
        <f t="shared" si="2"/>
        <v/>
      </c>
      <c r="H10" s="53"/>
      <c r="I10" s="149"/>
      <c r="J10" s="149"/>
      <c r="K10" s="149"/>
      <c r="L10" s="149"/>
      <c r="M10" s="54"/>
      <c r="N10" s="54"/>
      <c r="O10" s="54"/>
      <c r="P10" s="45"/>
      <c r="Q10" s="75" t="s">
        <v>34</v>
      </c>
      <c r="R10" s="115">
        <v>1515</v>
      </c>
      <c r="S10" s="135"/>
      <c r="T10" s="52">
        <f>IF(W10&lt;&gt;"",W10,3)*IF(S10="A",4,IF(S10="B",3,IF(S10="C",2,IF(S10="D",1,IF(AND(S10&gt;=0,S10&lt;=4,ISNUMBER(S10)),S10,0)))))</f>
        <v>0</v>
      </c>
      <c r="U10" s="52" t="str">
        <f>IF(OR(S10="A",S10="B",S10="C",S10="D",S10="F",AND(S10&gt;=0,S10&lt;=4,ISNUMBER(S10))),IF(W10&lt;&gt;"",W10,3),"")</f>
        <v/>
      </c>
      <c r="V10" s="52" t="str">
        <f>IF(OR(S10="A",S10="B",S10="C",S10="D",S10="P",AND(S10&gt;=0,S10&lt;=4,ISNUMBER(S10))),IF(W10&lt;&gt;"",W10,3),"")</f>
        <v/>
      </c>
      <c r="W10" s="53">
        <v>5</v>
      </c>
      <c r="X10" s="133"/>
      <c r="Y10" s="134"/>
      <c r="Z10" s="45"/>
      <c r="AA10" s="128" t="s">
        <v>59</v>
      </c>
      <c r="AB10" s="57">
        <v>2344</v>
      </c>
      <c r="AC10" s="103"/>
      <c r="AD10" s="52">
        <f t="shared" ref="AD10" si="9">IF(AG10&lt;&gt;"",AG10,3)*IF(AC10="A",4,IF(AC10="B",3,IF(AC10="C",2,IF(AC10="D",1,IF(AND(AC10&gt;=0,AC10&lt;=4,ISNUMBER(AC10)),AC10,0)))))</f>
        <v>0</v>
      </c>
      <c r="AE10" s="52" t="str">
        <f t="shared" ref="AE10" si="10">IF(OR(AC10="A",AC10="B",AC10="C",AC10="D",AC10="F",AND(AC10&gt;=0,AC10&lt;=4,ISNUMBER(AC10))),IF(AG10&lt;&gt;"",AG10,3),"")</f>
        <v/>
      </c>
      <c r="AF10" s="52" t="str">
        <f t="shared" ref="AF10" si="11">IF(OR(AC10="A",AC10="B",AC10="C",AC10="D",AC10="P",AND(AC10&gt;=0,AC10&lt;=4,ISNUMBER(AC10))),IF(AG10&lt;&gt;"",AG10,3),"")</f>
        <v/>
      </c>
      <c r="AG10" s="53">
        <v>4</v>
      </c>
      <c r="AH10" s="111"/>
      <c r="AI10" s="111"/>
    </row>
    <row r="11" spans="1:36" x14ac:dyDescent="0.15">
      <c r="A11" s="50" t="s">
        <v>58</v>
      </c>
      <c r="B11" s="56">
        <v>2013</v>
      </c>
      <c r="C11" s="159"/>
      <c r="D11" s="160"/>
      <c r="E11" s="52">
        <f t="shared" si="0"/>
        <v>0</v>
      </c>
      <c r="F11" s="52" t="str">
        <f t="shared" si="1"/>
        <v/>
      </c>
      <c r="G11" s="52" t="str">
        <f t="shared" si="2"/>
        <v/>
      </c>
      <c r="H11" s="53"/>
      <c r="I11" s="149"/>
      <c r="J11" s="149"/>
      <c r="K11" s="149"/>
      <c r="L11" s="149"/>
      <c r="M11" s="54"/>
      <c r="N11" s="54"/>
      <c r="O11" s="54"/>
      <c r="P11" s="45"/>
      <c r="Q11" s="75" t="s">
        <v>33</v>
      </c>
      <c r="R11" s="115">
        <v>1114</v>
      </c>
      <c r="S11" s="135"/>
      <c r="T11" s="52">
        <f t="shared" ref="T11" si="12">IF(W11&lt;&gt;"",W11,3)*IF(S11="A",4,IF(S11="B",3,IF(S11="C",2,IF(S11="D",1,IF(AND(S11&gt;=0,S11&lt;=4,ISNUMBER(S11)),S11,0)))))</f>
        <v>0</v>
      </c>
      <c r="U11" s="52" t="str">
        <f t="shared" ref="U11" si="13">IF(OR(S11="A",S11="B",S11="C",S11="D",S11="F",AND(S11&gt;=0,S11&lt;=4,ISNUMBER(S11))),IF(W11&lt;&gt;"",W11,3),"")</f>
        <v/>
      </c>
      <c r="V11" s="52" t="str">
        <f t="shared" ref="V11" si="14">IF(OR(S11="A",S11="B",S11="C",S11="D",S11="P",AND(S11&gt;=0,S11&lt;=4,ISNUMBER(S11))),IF(W11&lt;&gt;"",W11,3),"")</f>
        <v/>
      </c>
      <c r="W11" s="53">
        <v>4</v>
      </c>
      <c r="X11" s="133"/>
      <c r="Y11" s="134"/>
      <c r="Z11" s="45"/>
      <c r="AA11" s="75" t="s">
        <v>53</v>
      </c>
      <c r="AB11" s="102">
        <v>1101</v>
      </c>
      <c r="AC11" s="103"/>
      <c r="AD11" s="52">
        <f t="shared" ref="AD11:AD22" si="15">IF(AG11&lt;&gt;"",AG11,3)*IF(AC11="A",4,IF(AC11="B",3,IF(AC11="C",2,IF(AC11="D",1,IF(AND(AC11&gt;=0,AC11&lt;=4,ISNUMBER(AC11)),AC11,0)))))</f>
        <v>0</v>
      </c>
      <c r="AE11" s="52" t="str">
        <f t="shared" ref="AE11:AE22" si="16">IF(OR(AC11="A",AC11="B",AC11="C",AC11="D",AC11="F",AND(AC11&gt;=0,AC11&lt;=4,ISNUMBER(AC11))),IF(AG11&lt;&gt;"",AG11,3),"")</f>
        <v/>
      </c>
      <c r="AF11" s="52" t="str">
        <f t="shared" ref="AF11:AF22" si="17">IF(OR(AC11="A",AC11="B",AC11="C",AC11="D",AC11="P",AND(AC11&gt;=0,AC11&lt;=4,ISNUMBER(AC11))),IF(AG11&lt;&gt;"",AG11,3),"")</f>
        <v/>
      </c>
      <c r="AG11" s="53">
        <v>1</v>
      </c>
      <c r="AH11" s="111"/>
      <c r="AI11" s="111"/>
    </row>
    <row r="12" spans="1:36" x14ac:dyDescent="0.15">
      <c r="A12" s="126" t="s">
        <v>32</v>
      </c>
      <c r="B12" s="127"/>
      <c r="C12" s="147"/>
      <c r="D12" s="148"/>
      <c r="E12" s="52">
        <f t="shared" si="0"/>
        <v>0</v>
      </c>
      <c r="F12" s="52" t="str">
        <f t="shared" si="1"/>
        <v/>
      </c>
      <c r="G12" s="52" t="str">
        <f t="shared" si="2"/>
        <v/>
      </c>
      <c r="H12" s="53"/>
      <c r="I12" s="149"/>
      <c r="J12" s="149"/>
      <c r="K12" s="149"/>
      <c r="L12" s="149"/>
      <c r="P12" s="45"/>
      <c r="Q12" s="75" t="s">
        <v>69</v>
      </c>
      <c r="R12" s="115">
        <v>3103</v>
      </c>
      <c r="S12" s="135"/>
      <c r="T12" s="52">
        <f>IF(W12&lt;&gt;"",W12,3)*IF(S12="A",4,IF(S12="B",3,IF(S12="C",2,IF(S12="D",1,IF(AND(S12&gt;=0,S12&lt;=4,ISNUMBER(S12)),S12,0)))))</f>
        <v>0</v>
      </c>
      <c r="U12" s="52" t="str">
        <f>IF(OR(S12="A",S12="B",S12="C",S12="D",S12="F",AND(S12&gt;=0,S12&lt;=4,ISNUMBER(S12))),IF(W12&lt;&gt;"",W12,3),"")</f>
        <v/>
      </c>
      <c r="V12" s="52" t="str">
        <f>IF(OR(S12="A",S12="B",S12="C",S12="D",S12="P",AND(S12&gt;=0,S12&lt;=4,ISNUMBER(S12))),IF(W12&lt;&gt;"",W12,3),"")</f>
        <v/>
      </c>
      <c r="W12" s="53"/>
      <c r="X12" s="133"/>
      <c r="Y12" s="134"/>
      <c r="Z12" s="45"/>
      <c r="AA12" s="75" t="s">
        <v>53</v>
      </c>
      <c r="AB12" s="102">
        <v>2013</v>
      </c>
      <c r="AC12" s="103"/>
      <c r="AD12" s="52">
        <f t="shared" ref="AD12" si="18">IF(AG12&lt;&gt;"",AG12,3)*IF(AC12="A",4,IF(AC12="B",3,IF(AC12="C",2,IF(AC12="D",1,IF(AND(AC12&gt;=0,AC12&lt;=4,ISNUMBER(AC12)),AC12,0)))))</f>
        <v>0</v>
      </c>
      <c r="AE12" s="52" t="str">
        <f t="shared" ref="AE12" si="19">IF(OR(AC12="A",AC12="B",AC12="C",AC12="D",AC12="F",AND(AC12&gt;=0,AC12&lt;=4,ISNUMBER(AC12))),IF(AG12&lt;&gt;"",AG12,3),"")</f>
        <v/>
      </c>
      <c r="AF12" s="52" t="str">
        <f t="shared" ref="AF12" si="20">IF(OR(AC12="A",AC12="B",AC12="C",AC12="D",AC12="P",AND(AC12&gt;=0,AC12&lt;=4,ISNUMBER(AC12))),IF(AG12&lt;&gt;"",AG12,3),"")</f>
        <v/>
      </c>
      <c r="AG12" s="53"/>
      <c r="AH12" s="111"/>
      <c r="AI12" s="111"/>
    </row>
    <row r="13" spans="1:36" x14ac:dyDescent="0.15">
      <c r="A13" s="126" t="s">
        <v>32</v>
      </c>
      <c r="B13" s="127"/>
      <c r="C13" s="147"/>
      <c r="D13" s="148"/>
      <c r="E13" s="52">
        <f t="shared" si="0"/>
        <v>0</v>
      </c>
      <c r="F13" s="52" t="str">
        <f t="shared" si="1"/>
        <v/>
      </c>
      <c r="G13" s="52" t="str">
        <f t="shared" si="2"/>
        <v/>
      </c>
      <c r="H13" s="53"/>
      <c r="I13" s="149"/>
      <c r="J13" s="149"/>
      <c r="K13" s="149"/>
      <c r="L13" s="149"/>
      <c r="M13" s="54"/>
      <c r="N13" s="54"/>
      <c r="O13" s="54"/>
      <c r="P13" s="45"/>
      <c r="Q13" s="75" t="s">
        <v>65</v>
      </c>
      <c r="R13" s="115">
        <v>3203</v>
      </c>
      <c r="S13" s="135"/>
      <c r="T13" s="52">
        <f>IF(W13&lt;&gt;"",W13,3)*IF(S13="A",4,IF(S13="B",3,IF(S13="C",2,IF(S13="D",1,IF(AND(S13&gt;=0,S13&lt;=4,ISNUMBER(S13)),S13,0)))))</f>
        <v>0</v>
      </c>
      <c r="U13" s="52" t="str">
        <f>IF(OR(S13="A",S13="B",S13="C",S13="D",S13="F",AND(S13&gt;=0,S13&lt;=4,ISNUMBER(S13))),IF(W13&lt;&gt;"",W13,3),"")</f>
        <v/>
      </c>
      <c r="V13" s="52" t="str">
        <f>IF(OR(S13="A",S13="B",S13="C",S13="D",S13="P",AND(S13&gt;=0,S13&lt;=4,ISNUMBER(S13))),IF(W13&lt;&gt;"",W13,3),"")</f>
        <v/>
      </c>
      <c r="W13" s="53"/>
      <c r="X13" s="133"/>
      <c r="Y13" s="134"/>
      <c r="Z13" s="45"/>
      <c r="AA13" s="75" t="s">
        <v>53</v>
      </c>
      <c r="AB13" s="102">
        <v>2041</v>
      </c>
      <c r="AC13" s="103"/>
      <c r="AD13" s="52">
        <f t="shared" ref="AD13:AD15" si="21">IF(AG13&lt;&gt;"",AG13,3)*IF(AC13="A",4,IF(AC13="B",3,IF(AC13="C",2,IF(AC13="D",1,IF(AND(AC13&gt;=0,AC13&lt;=4,ISNUMBER(AC13)),AC13,0)))))</f>
        <v>0</v>
      </c>
      <c r="AE13" s="52" t="str">
        <f t="shared" ref="AE13:AE15" si="22">IF(OR(AC13="A",AC13="B",AC13="C",AC13="D",AC13="F",AND(AC13&gt;=0,AC13&lt;=4,ISNUMBER(AC13))),IF(AG13&lt;&gt;"",AG13,3),"")</f>
        <v/>
      </c>
      <c r="AF13" s="52" t="str">
        <f t="shared" ref="AF13:AF15" si="23">IF(OR(AC13="A",AC13="B",AC13="C",AC13="D",AC13="P",AND(AC13&gt;=0,AC13&lt;=4,ISNUMBER(AC13))),IF(AG13&lt;&gt;"",AG13,3),"")</f>
        <v/>
      </c>
      <c r="AG13" s="53">
        <v>1</v>
      </c>
      <c r="AH13" s="111"/>
      <c r="AI13" s="111"/>
    </row>
    <row r="14" spans="1:36" x14ac:dyDescent="0.15">
      <c r="A14" s="75" t="s">
        <v>63</v>
      </c>
      <c r="B14" s="56"/>
      <c r="C14" s="147"/>
      <c r="D14" s="148"/>
      <c r="E14" s="52">
        <f t="shared" si="0"/>
        <v>0</v>
      </c>
      <c r="F14" s="52" t="str">
        <f t="shared" si="1"/>
        <v/>
      </c>
      <c r="G14" s="52" t="str">
        <f t="shared" si="2"/>
        <v/>
      </c>
      <c r="H14" s="53"/>
      <c r="I14" s="149"/>
      <c r="J14" s="149"/>
      <c r="K14" s="149"/>
      <c r="L14" s="149"/>
      <c r="M14" s="54"/>
      <c r="N14" s="54"/>
      <c r="O14" s="54"/>
      <c r="P14" s="45"/>
      <c r="Q14" s="75" t="s">
        <v>31</v>
      </c>
      <c r="R14" s="115">
        <v>1513</v>
      </c>
      <c r="S14" s="132"/>
      <c r="T14" s="52">
        <f>IF(W14&lt;&gt;"",W14,3)*IF(S14="A",4,IF(S14="B",3,IF(S14="C",2,IF(S14="D",1,IF(AND(S14&gt;=0,S14&lt;=4,ISNUMBER(S14)),S14,0)))))</f>
        <v>0</v>
      </c>
      <c r="U14" s="52" t="str">
        <f>IF(OR(S14="A",S14="B",S14="C",S14="D",S14="F",AND(S14&gt;=0,S14&lt;=4,ISNUMBER(S14))),IF(W14&lt;&gt;"",W14,3),"")</f>
        <v/>
      </c>
      <c r="V14" s="52" t="str">
        <f>IF(OR(S14="A",S14="B",S14="C",S14="D",S14="P",AND(S14&gt;=0,S14&lt;=4,ISNUMBER(S14))),IF(W14&lt;&gt;"",W14,3),"")</f>
        <v/>
      </c>
      <c r="W14" s="53"/>
      <c r="X14" s="162"/>
      <c r="Y14" s="163"/>
      <c r="Z14" s="59"/>
      <c r="AA14" s="75" t="s">
        <v>53</v>
      </c>
      <c r="AB14" s="102">
        <v>4013</v>
      </c>
      <c r="AC14" s="103"/>
      <c r="AD14" s="52">
        <f t="shared" ref="AD14" si="24">IF(AG14&lt;&gt;"",AG14,3)*IF(AC14="A",4,IF(AC14="B",3,IF(AC14="C",2,IF(AC14="D",1,IF(AND(AC14&gt;=0,AC14&lt;=4,ISNUMBER(AC14)),AC14,0)))))</f>
        <v>0</v>
      </c>
      <c r="AE14" s="52" t="str">
        <f t="shared" ref="AE14" si="25">IF(OR(AC14="A",AC14="B",AC14="C",AC14="D",AC14="F",AND(AC14&gt;=0,AC14&lt;=4,ISNUMBER(AC14))),IF(AG14&lt;&gt;"",AG14,3),"")</f>
        <v/>
      </c>
      <c r="AF14" s="52" t="str">
        <f t="shared" ref="AF14" si="26">IF(OR(AC14="A",AC14="B",AC14="C",AC14="D",AC14="P",AND(AC14&gt;=0,AC14&lt;=4,ISNUMBER(AC14))),IF(AG14&lt;&gt;"",AG14,3),"")</f>
        <v/>
      </c>
      <c r="AG14" s="53"/>
      <c r="AH14" s="111"/>
      <c r="AI14" s="111"/>
    </row>
    <row r="15" spans="1:36" x14ac:dyDescent="0.15">
      <c r="A15" s="50" t="s">
        <v>34</v>
      </c>
      <c r="B15" s="56">
        <v>1314</v>
      </c>
      <c r="C15" s="147"/>
      <c r="D15" s="148"/>
      <c r="E15" s="52">
        <f t="shared" si="0"/>
        <v>0</v>
      </c>
      <c r="F15" s="52" t="str">
        <f t="shared" si="1"/>
        <v/>
      </c>
      <c r="G15" s="52" t="str">
        <f t="shared" si="2"/>
        <v/>
      </c>
      <c r="H15" s="58">
        <v>4</v>
      </c>
      <c r="I15" s="149"/>
      <c r="J15" s="149"/>
      <c r="K15" s="149"/>
      <c r="L15" s="149"/>
      <c r="M15" s="54"/>
      <c r="N15" s="54"/>
      <c r="O15" s="54"/>
      <c r="P15" s="45"/>
      <c r="Z15" s="45"/>
      <c r="AA15" s="75" t="s">
        <v>53</v>
      </c>
      <c r="AB15" s="102">
        <v>4123</v>
      </c>
      <c r="AC15" s="103"/>
      <c r="AD15" s="52">
        <f t="shared" si="21"/>
        <v>0</v>
      </c>
      <c r="AE15" s="52" t="str">
        <f t="shared" si="22"/>
        <v/>
      </c>
      <c r="AF15" s="52" t="str">
        <f t="shared" si="23"/>
        <v/>
      </c>
      <c r="AG15" s="53"/>
      <c r="AH15" s="111"/>
      <c r="AI15" s="111"/>
    </row>
    <row r="16" spans="1:36" x14ac:dyDescent="0.15">
      <c r="A16" s="50" t="s">
        <v>30</v>
      </c>
      <c r="B16" s="56">
        <v>1113</v>
      </c>
      <c r="C16" s="147"/>
      <c r="D16" s="148"/>
      <c r="E16" s="52">
        <f t="shared" si="0"/>
        <v>0</v>
      </c>
      <c r="F16" s="52" t="str">
        <f t="shared" si="1"/>
        <v/>
      </c>
      <c r="G16" s="52" t="str">
        <f t="shared" si="2"/>
        <v/>
      </c>
      <c r="H16" s="58">
        <v>3</v>
      </c>
      <c r="I16" s="149"/>
      <c r="J16" s="149"/>
      <c r="K16" s="149"/>
      <c r="L16" s="149"/>
      <c r="M16" s="54"/>
      <c r="N16" s="54"/>
      <c r="O16" s="54"/>
      <c r="P16" s="59"/>
      <c r="Q16" s="54"/>
      <c r="R16" s="54"/>
      <c r="S16" s="54"/>
      <c r="T16" s="54"/>
      <c r="U16" s="54"/>
      <c r="V16" s="54"/>
      <c r="W16" s="54"/>
      <c r="X16" s="49"/>
      <c r="Y16" s="49"/>
      <c r="Z16" s="45"/>
      <c r="AA16" s="75" t="s">
        <v>53</v>
      </c>
      <c r="AB16" s="102">
        <v>4571</v>
      </c>
      <c r="AC16" s="103"/>
      <c r="AD16" s="52">
        <f t="shared" ref="AD16:AD18" si="27">IF(AG16&lt;&gt;"",AG16,3)*IF(AC16="A",4,IF(AC16="B",3,IF(AC16="C",2,IF(AC16="D",1,IF(AND(AC16&gt;=0,AC16&lt;=4,ISNUMBER(AC16)),AC16,0)))))</f>
        <v>0</v>
      </c>
      <c r="AE16" s="52" t="str">
        <f t="shared" ref="AE16:AE18" si="28">IF(OR(AC16="A",AC16="B",AC16="C",AC16="D",AC16="F",AND(AC16&gt;=0,AC16&lt;=4,ISNUMBER(AC16))),IF(AG16&lt;&gt;"",AG16,3),"")</f>
        <v/>
      </c>
      <c r="AF16" s="52" t="str">
        <f t="shared" ref="AF16:AF18" si="29">IF(OR(AC16="A",AC16="B",AC16="C",AC16="D",AC16="P",AND(AC16&gt;=0,AC16&lt;=4,ISNUMBER(AC16))),IF(AG16&lt;&gt;"",AG16,3),"")</f>
        <v/>
      </c>
      <c r="AG16" s="53">
        <v>1</v>
      </c>
      <c r="AH16" s="111"/>
      <c r="AI16" s="111"/>
    </row>
    <row r="17" spans="1:35" x14ac:dyDescent="0.15">
      <c r="A17" s="75" t="s">
        <v>64</v>
      </c>
      <c r="B17" s="78"/>
      <c r="C17" s="147"/>
      <c r="D17" s="148"/>
      <c r="E17" s="52">
        <f t="shared" ref="E17:E18" si="30">IF(H17&lt;&gt;"",H17,3)*IF(C17="A",4,IF(C17="B",3,IF(C17="C",2,IF(C17="D",1,IF(AND(C17&gt;=0,C17&lt;=4,ISNUMBER(C17)),C17,0)))))</f>
        <v>0</v>
      </c>
      <c r="F17" s="52" t="str">
        <f t="shared" ref="F17:F18" si="31">IF(OR(C17="A",C17="B",C17="C",C17="D",C17="F",AND(C17&gt;=0,C17&lt;=4,ISNUMBER(C17))),IF(H17&lt;&gt;"",H17,3),"")</f>
        <v/>
      </c>
      <c r="G17" s="52" t="str">
        <f t="shared" ref="G17:G18" si="32">IF(OR(C17="A",C17="B",C17="C",C17="D",C17="P",AND(C17&gt;=0,C17&lt;=4,ISNUMBER(C17))),IF(H17&lt;&gt;"",H17,3),"")</f>
        <v/>
      </c>
      <c r="H17" s="58"/>
      <c r="I17" s="149"/>
      <c r="J17" s="149"/>
      <c r="K17" s="149"/>
      <c r="L17" s="149"/>
      <c r="M17" s="54"/>
      <c r="N17" s="54"/>
      <c r="O17" s="54"/>
      <c r="P17" s="45"/>
      <c r="Q17" s="150"/>
      <c r="R17" s="151"/>
      <c r="S17" s="151"/>
      <c r="T17" s="151"/>
      <c r="U17" s="151"/>
      <c r="V17" s="151"/>
      <c r="W17" s="151"/>
      <c r="X17" s="44" t="s">
        <v>37</v>
      </c>
      <c r="Y17" s="49"/>
      <c r="Z17" s="45"/>
      <c r="AA17" s="75" t="s">
        <v>53</v>
      </c>
      <c r="AB17" s="102">
        <v>4080</v>
      </c>
      <c r="AC17" s="122"/>
      <c r="AD17" s="52">
        <f t="shared" ref="AD17" si="33">IF(AG17&lt;&gt;"",AG17,3)*IF(AC17="A",4,IF(AC17="B",3,IF(AC17="C",2,IF(AC17="D",1,IF(AND(AC17&gt;=0,AC17&lt;=4,ISNUMBER(AC17)),AC17,0)))))</f>
        <v>0</v>
      </c>
      <c r="AE17" s="52" t="str">
        <f t="shared" ref="AE17" si="34">IF(OR(AC17="A",AC17="B",AC17="C",AC17="D",AC17="F",AND(AC17&gt;=0,AC17&lt;=4,ISNUMBER(AC17))),IF(AG17&lt;&gt;"",AG17,3),"")</f>
        <v/>
      </c>
      <c r="AF17" s="52" t="str">
        <f t="shared" ref="AF17" si="35">IF(OR(AC17="A",AC17="B",AC17="C",AC17="D",AC17="P",AND(AC17&gt;=0,AC17&lt;=4,ISNUMBER(AC17))),IF(AG17&lt;&gt;"",AG17,3),"")</f>
        <v/>
      </c>
      <c r="AG17" s="53">
        <v>3</v>
      </c>
      <c r="AH17" s="121"/>
      <c r="AI17" s="121"/>
    </row>
    <row r="18" spans="1:35" x14ac:dyDescent="0.15">
      <c r="A18" s="75" t="s">
        <v>64</v>
      </c>
      <c r="B18" s="78"/>
      <c r="C18" s="147"/>
      <c r="D18" s="148"/>
      <c r="E18" s="52">
        <f t="shared" si="30"/>
        <v>0</v>
      </c>
      <c r="F18" s="52" t="str">
        <f t="shared" si="31"/>
        <v/>
      </c>
      <c r="G18" s="52" t="str">
        <f t="shared" si="32"/>
        <v/>
      </c>
      <c r="H18" s="58"/>
      <c r="I18" s="149"/>
      <c r="J18" s="149"/>
      <c r="K18" s="149"/>
      <c r="L18" s="149"/>
      <c r="M18" s="54"/>
      <c r="N18" s="54"/>
      <c r="O18" s="54"/>
      <c r="P18" s="45"/>
      <c r="Q18" s="60" t="s">
        <v>38</v>
      </c>
      <c r="R18" s="54"/>
      <c r="S18" s="49"/>
      <c r="T18" s="49"/>
      <c r="U18" s="49"/>
      <c r="V18" s="61"/>
      <c r="W18" s="49"/>
      <c r="X18" s="49"/>
      <c r="Y18" s="137"/>
      <c r="Z18" s="45"/>
      <c r="AA18" s="75" t="s">
        <v>53</v>
      </c>
      <c r="AB18" s="102">
        <v>4470</v>
      </c>
      <c r="AC18" s="122"/>
      <c r="AD18" s="52">
        <f t="shared" si="27"/>
        <v>0</v>
      </c>
      <c r="AE18" s="52" t="str">
        <f t="shared" si="28"/>
        <v/>
      </c>
      <c r="AF18" s="52" t="str">
        <f t="shared" si="29"/>
        <v/>
      </c>
      <c r="AG18" s="53">
        <v>4</v>
      </c>
      <c r="AH18" s="118"/>
      <c r="AI18" s="121"/>
    </row>
    <row r="19" spans="1:35" ht="14" thickBot="1" x14ac:dyDescent="0.2">
      <c r="A19" s="75" t="s">
        <v>64</v>
      </c>
      <c r="B19" s="78"/>
      <c r="C19" s="147"/>
      <c r="D19" s="148"/>
      <c r="E19" s="52">
        <f t="shared" si="0"/>
        <v>0</v>
      </c>
      <c r="F19" s="52" t="str">
        <f t="shared" si="1"/>
        <v/>
      </c>
      <c r="G19" s="52" t="str">
        <f t="shared" si="2"/>
        <v/>
      </c>
      <c r="H19" s="58"/>
      <c r="I19" s="149"/>
      <c r="J19" s="149"/>
      <c r="K19" s="149"/>
      <c r="L19" s="149"/>
      <c r="M19" s="54"/>
      <c r="N19" s="54"/>
      <c r="O19" s="54"/>
      <c r="P19" s="45"/>
      <c r="Q19" s="157">
        <f>SUM(G7:G23,V7:V14,AF9:AF25,AF33:AF39,G28:G43,O28:O43)</f>
        <v>0</v>
      </c>
      <c r="R19" s="157"/>
      <c r="S19" s="49" t="s">
        <v>39</v>
      </c>
      <c r="T19" s="49"/>
      <c r="U19" s="49"/>
      <c r="V19" s="49"/>
      <c r="W19" s="49"/>
      <c r="X19" s="49"/>
      <c r="Y19" s="49"/>
      <c r="Z19" s="45"/>
      <c r="AA19" s="75" t="s">
        <v>73</v>
      </c>
      <c r="AB19" s="102">
        <v>4203</v>
      </c>
      <c r="AC19" s="103"/>
      <c r="AD19" s="52">
        <f t="shared" si="15"/>
        <v>0</v>
      </c>
      <c r="AE19" s="52" t="str">
        <f t="shared" si="16"/>
        <v/>
      </c>
      <c r="AF19" s="52" t="str">
        <f t="shared" si="17"/>
        <v/>
      </c>
      <c r="AG19" s="53"/>
      <c r="AH19" s="111"/>
      <c r="AI19" s="111"/>
    </row>
    <row r="20" spans="1:35" ht="15" thickTop="1" thickBot="1" x14ac:dyDescent="0.2">
      <c r="A20" s="50" t="s">
        <v>35</v>
      </c>
      <c r="B20" s="78"/>
      <c r="C20" s="147"/>
      <c r="D20" s="148"/>
      <c r="E20" s="52">
        <f t="shared" si="0"/>
        <v>0</v>
      </c>
      <c r="F20" s="52" t="str">
        <f t="shared" si="1"/>
        <v/>
      </c>
      <c r="G20" s="52" t="str">
        <f t="shared" si="2"/>
        <v/>
      </c>
      <c r="H20" s="58"/>
      <c r="I20" s="152"/>
      <c r="J20" s="149"/>
      <c r="K20" s="149"/>
      <c r="L20" s="149"/>
      <c r="M20" s="54"/>
      <c r="N20" s="54"/>
      <c r="O20" s="54"/>
      <c r="P20" s="45"/>
      <c r="Q20" s="158" t="str">
        <f>IF(SUM(F7:F23,U7:U14,AE9:AE25,AE33:AE39,F28:F43,N28:N43)=0,"N/A",ROUNDDOWN(SUM(E7:E23,T7:T14,AD9:AD25,AD33:AD39,E28:E43,M28:M43)/SUM(F7:F23,U7:U14,AE9:AE25,AE33:AE39,F28:F43,N28:N43),2))</f>
        <v>N/A</v>
      </c>
      <c r="R20" s="158"/>
      <c r="S20" s="49" t="s">
        <v>40</v>
      </c>
      <c r="T20" s="49"/>
      <c r="U20" s="49"/>
      <c r="V20" s="49"/>
      <c r="W20" s="49"/>
      <c r="X20" s="49"/>
      <c r="Y20" s="49"/>
      <c r="Z20" s="45"/>
      <c r="AA20" s="75" t="s">
        <v>54</v>
      </c>
      <c r="AB20" s="102">
        <v>2124</v>
      </c>
      <c r="AC20" s="125"/>
      <c r="AD20" s="52">
        <f t="shared" ref="AD20" si="36">IF(AG20&lt;&gt;"",AG20,3)*IF(AC20="A",4,IF(AC20="B",3,IF(AC20="C",2,IF(AC20="D",1,IF(AND(AC20&gt;=0,AC20&lt;=4,ISNUMBER(AC20)),AC20,0)))))</f>
        <v>0</v>
      </c>
      <c r="AE20" s="52" t="str">
        <f t="shared" ref="AE20" si="37">IF(OR(AC20="A",AC20="B",AC20="C",AC20="D",AC20="F",AND(AC20&gt;=0,AC20&lt;=4,ISNUMBER(AC20))),IF(AG20&lt;&gt;"",AG20,3),"")</f>
        <v/>
      </c>
      <c r="AF20" s="52" t="str">
        <f t="shared" ref="AF20" si="38">IF(OR(AC20="A",AC20="B",AC20="C",AC20="D",AC20="P",AND(AC20&gt;=0,AC20&lt;=4,ISNUMBER(AC20))),IF(AG20&lt;&gt;"",AG20,3),"")</f>
        <v/>
      </c>
      <c r="AG20" s="53">
        <v>4</v>
      </c>
      <c r="AH20" s="118"/>
      <c r="AI20" s="124"/>
    </row>
    <row r="21" spans="1:35" ht="15" thickTop="1" thickBot="1" x14ac:dyDescent="0.2">
      <c r="A21" s="50" t="s">
        <v>36</v>
      </c>
      <c r="B21" s="78"/>
      <c r="C21" s="147"/>
      <c r="D21" s="148"/>
      <c r="E21" s="52">
        <f t="shared" si="0"/>
        <v>0</v>
      </c>
      <c r="F21" s="52" t="str">
        <f t="shared" si="1"/>
        <v/>
      </c>
      <c r="G21" s="52" t="str">
        <f t="shared" si="2"/>
        <v/>
      </c>
      <c r="H21" s="58"/>
      <c r="I21" s="152"/>
      <c r="J21" s="149"/>
      <c r="K21" s="149"/>
      <c r="L21" s="149"/>
      <c r="M21" s="54"/>
      <c r="N21" s="54"/>
      <c r="O21" s="54"/>
      <c r="P21" s="45"/>
      <c r="Q21" s="140">
        <f>SUMIF(B7:B23,"&gt;2999",G7:G23)+SUMIF(B28:B43,"&gt;2999",G28:G43)+SUMIF(J28:J43,"&gt;2999",O28:O43)+SUMIF(R7:R14,"&gt;2999",V7:V14)+SUMIF(AB9:AB25,"&gt;2999",AF9:AF25)+SUMIF(AB29:AB39,"&gt;2999",AF29:AF39)</f>
        <v>0</v>
      </c>
      <c r="R21" s="140"/>
      <c r="S21" s="80" t="s">
        <v>76</v>
      </c>
      <c r="T21" s="49"/>
      <c r="U21" s="49"/>
      <c r="V21" s="49"/>
      <c r="W21" s="49"/>
      <c r="X21" s="49"/>
      <c r="Y21" s="49"/>
      <c r="Z21" s="45"/>
      <c r="AA21" s="75" t="s">
        <v>54</v>
      </c>
      <c r="AB21" s="102">
        <v>4213</v>
      </c>
      <c r="AC21" s="103"/>
      <c r="AD21" s="52">
        <f t="shared" si="15"/>
        <v>0</v>
      </c>
      <c r="AE21" s="52" t="str">
        <f t="shared" si="16"/>
        <v/>
      </c>
      <c r="AF21" s="52" t="str">
        <f t="shared" si="17"/>
        <v/>
      </c>
      <c r="AG21" s="53"/>
      <c r="AH21" s="118"/>
      <c r="AI21" s="111"/>
    </row>
    <row r="22" spans="1:35" ht="15" thickTop="1" thickBot="1" x14ac:dyDescent="0.2">
      <c r="A22" s="50"/>
      <c r="B22" s="78"/>
      <c r="C22" s="147"/>
      <c r="D22" s="148"/>
      <c r="E22" s="52">
        <f t="shared" si="0"/>
        <v>0</v>
      </c>
      <c r="F22" s="52" t="str">
        <f t="shared" si="1"/>
        <v/>
      </c>
      <c r="G22" s="52" t="str">
        <f t="shared" si="2"/>
        <v/>
      </c>
      <c r="H22" s="58"/>
      <c r="I22" s="149"/>
      <c r="J22" s="149"/>
      <c r="K22" s="149"/>
      <c r="L22" s="149"/>
      <c r="M22" s="54"/>
      <c r="N22" s="54"/>
      <c r="O22" s="54"/>
      <c r="P22" s="45"/>
      <c r="Q22" s="140">
        <f>SUMIF(B7:B23,"&gt;2999",F7:F23)+SUMIF(B28:B43,"&gt;2999",F28:F43)+SUMIF(J28:J43,"&gt;2999",N28:N43)+SUMIF(R7:R14,"&gt;2999",U7:U14)+SUMIF(AB9:AB25,"&gt;2999",AE9:AE25)+SUMIF(AB30:AB40,"&gt;2999",AE30:AE40)</f>
        <v>0</v>
      </c>
      <c r="R22" s="140"/>
      <c r="S22" s="136" t="s">
        <v>77</v>
      </c>
      <c r="Y22" s="49"/>
      <c r="Z22" s="45"/>
      <c r="AA22" s="75" t="s">
        <v>54</v>
      </c>
      <c r="AB22" s="102">
        <v>4234</v>
      </c>
      <c r="AC22" s="103"/>
      <c r="AD22" s="52">
        <f t="shared" si="15"/>
        <v>0</v>
      </c>
      <c r="AE22" s="52" t="str">
        <f t="shared" si="16"/>
        <v/>
      </c>
      <c r="AF22" s="52" t="str">
        <f t="shared" si="17"/>
        <v/>
      </c>
      <c r="AG22" s="53">
        <v>4</v>
      </c>
      <c r="AH22" s="111"/>
      <c r="AI22" s="111"/>
    </row>
    <row r="23" spans="1:35" ht="14" thickBot="1" x14ac:dyDescent="0.2">
      <c r="A23" s="50"/>
      <c r="B23" s="78"/>
      <c r="C23" s="147"/>
      <c r="D23" s="148"/>
      <c r="E23" s="52">
        <f t="shared" si="0"/>
        <v>0</v>
      </c>
      <c r="F23" s="52" t="str">
        <f t="shared" si="1"/>
        <v/>
      </c>
      <c r="G23" s="52" t="str">
        <f t="shared" si="2"/>
        <v/>
      </c>
      <c r="H23" s="58"/>
      <c r="I23" s="149"/>
      <c r="J23" s="149"/>
      <c r="K23" s="149"/>
      <c r="L23" s="149"/>
      <c r="M23" s="54"/>
      <c r="N23" s="54"/>
      <c r="O23" s="54"/>
      <c r="P23" s="45"/>
      <c r="Q23" s="164">
        <f>SUMIF(B7:B23,"&gt;2999",E7:E23)+SUMIF(B28:B43,"&gt;2999",E28:E43)+SUMIF(J28:J43,"&gt;2999",M28:M43)+SUMIF(R7:R14,"&gt;2999",T7:T14)+SUMIF(AB9:AB25,"&gt;2999",AD9:AD25)+SUMIF(AB29:AB39,"&gt;2999",AD29:AD39)</f>
        <v>0</v>
      </c>
      <c r="R23" s="164"/>
      <c r="S23" s="44" t="s">
        <v>42</v>
      </c>
      <c r="T23" s="49"/>
      <c r="U23" s="49"/>
      <c r="V23" s="49"/>
      <c r="W23" s="49"/>
      <c r="X23" s="49"/>
      <c r="Y23" s="49"/>
      <c r="Z23" s="45"/>
      <c r="AA23" s="128" t="s">
        <v>67</v>
      </c>
      <c r="AB23" s="57">
        <v>2103</v>
      </c>
      <c r="AC23" s="103"/>
      <c r="AD23" s="52">
        <f t="shared" ref="AD23:AD25" si="39">IF(AG23&lt;&gt;"",AG23,3)*IF(AC23="A",4,IF(AC23="B",3,IF(AC23="C",2,IF(AC23="D",1,IF(AND(AC23&gt;=0,AC23&lt;=4,ISNUMBER(AC23)),AC23,0)))))</f>
        <v>0</v>
      </c>
      <c r="AE23" s="52" t="str">
        <f t="shared" ref="AE23:AE25" si="40">IF(OR(AC23="A",AC23="B",AC23="C",AC23="D",AC23="F",AND(AC23&gt;=0,AC23&lt;=4,ISNUMBER(AC23))),IF(AG23&lt;&gt;"",AG23,3),"")</f>
        <v/>
      </c>
      <c r="AF23" s="52" t="str">
        <f t="shared" ref="AF23:AF25" si="41">IF(OR(AC23="A",AC23="B",AC23="C",AC23="D",AC23="P",AND(AC23&gt;=0,AC23&lt;=4,ISNUMBER(AC23))),IF(AG23&lt;&gt;"",AG23,3),"")</f>
        <v/>
      </c>
      <c r="AG23" s="53"/>
      <c r="AH23" s="111"/>
      <c r="AI23" s="111"/>
    </row>
    <row r="24" spans="1:35" ht="14" thickBot="1" x14ac:dyDescent="0.2">
      <c r="A24" s="161"/>
      <c r="B24" s="161"/>
      <c r="C24" s="161"/>
      <c r="D24" s="161"/>
      <c r="E24" s="161"/>
      <c r="F24" s="161"/>
      <c r="G24" s="161"/>
      <c r="H24" s="161"/>
      <c r="I24" s="161"/>
      <c r="J24" s="161"/>
      <c r="K24" s="161"/>
      <c r="L24" s="161"/>
      <c r="M24" s="54"/>
      <c r="N24" s="54"/>
      <c r="O24" s="54"/>
      <c r="P24" s="45"/>
      <c r="Q24" s="165" t="str">
        <f>IF(SUM(Q23)=0,"N/A",Q23/Q22)</f>
        <v>N/A</v>
      </c>
      <c r="R24" s="165"/>
      <c r="S24" s="49" t="s">
        <v>44</v>
      </c>
      <c r="T24" s="49"/>
      <c r="U24" s="49"/>
      <c r="V24" s="49"/>
      <c r="W24" s="49"/>
      <c r="X24" s="49"/>
      <c r="Y24" s="49"/>
      <c r="Z24" s="45"/>
      <c r="AA24" s="75" t="s">
        <v>30</v>
      </c>
      <c r="AB24" s="102">
        <v>3323</v>
      </c>
      <c r="AC24" s="112"/>
      <c r="AD24" s="52">
        <f t="shared" si="39"/>
        <v>0</v>
      </c>
      <c r="AE24" s="52" t="str">
        <f t="shared" si="40"/>
        <v/>
      </c>
      <c r="AF24" s="52" t="str">
        <f t="shared" si="41"/>
        <v/>
      </c>
      <c r="AG24" s="53"/>
      <c r="AH24" s="111"/>
      <c r="AI24" s="111"/>
    </row>
    <row r="25" spans="1:35" ht="15" thickTop="1" thickBot="1" x14ac:dyDescent="0.2">
      <c r="A25" s="39" t="s">
        <v>41</v>
      </c>
      <c r="B25" s="39"/>
      <c r="C25" s="39"/>
      <c r="D25" s="39"/>
      <c r="E25" s="49"/>
      <c r="F25" s="49"/>
      <c r="G25" s="49"/>
      <c r="H25" s="49"/>
      <c r="I25" s="49"/>
      <c r="J25" s="49"/>
      <c r="K25" s="49"/>
      <c r="L25" s="49"/>
      <c r="M25" s="54"/>
      <c r="N25" s="54"/>
      <c r="O25" s="49"/>
      <c r="P25" s="45"/>
      <c r="Q25" s="138"/>
      <c r="R25" s="138"/>
      <c r="S25" s="44" t="s">
        <v>47</v>
      </c>
      <c r="T25" s="49"/>
      <c r="U25" s="49"/>
      <c r="V25" s="49"/>
      <c r="W25" s="49"/>
      <c r="X25" s="49"/>
      <c r="Y25" s="49"/>
      <c r="Z25" s="40"/>
      <c r="AA25" s="75" t="s">
        <v>30</v>
      </c>
      <c r="AB25" s="102">
        <v>3713</v>
      </c>
      <c r="AC25" s="112"/>
      <c r="AD25" s="52">
        <f t="shared" si="39"/>
        <v>0</v>
      </c>
      <c r="AE25" s="52" t="str">
        <f t="shared" si="40"/>
        <v/>
      </c>
      <c r="AF25" s="52" t="str">
        <f t="shared" si="41"/>
        <v/>
      </c>
      <c r="AG25" s="53"/>
      <c r="AH25" s="111"/>
      <c r="AI25" s="111"/>
    </row>
    <row r="26" spans="1:35" ht="18" thickTop="1" thickBot="1" x14ac:dyDescent="0.25">
      <c r="A26" s="39" t="s">
        <v>43</v>
      </c>
      <c r="B26" s="39"/>
      <c r="C26" s="49"/>
      <c r="D26" s="49"/>
      <c r="E26" s="54"/>
      <c r="F26" s="54"/>
      <c r="G26" s="54"/>
      <c r="H26" s="54"/>
      <c r="I26" s="74" t="s">
        <v>82</v>
      </c>
      <c r="J26" s="74"/>
      <c r="K26" s="74"/>
      <c r="L26" s="74"/>
      <c r="M26" s="54"/>
      <c r="N26" s="54"/>
      <c r="O26" s="49"/>
      <c r="P26" s="45"/>
      <c r="Q26" s="139">
        <v>120</v>
      </c>
      <c r="R26" s="139"/>
      <c r="S26" s="49" t="s">
        <v>48</v>
      </c>
      <c r="T26" s="49"/>
      <c r="U26" s="49"/>
      <c r="V26" s="49"/>
      <c r="W26" s="49"/>
      <c r="X26" s="49"/>
      <c r="Y26" s="54"/>
      <c r="Z26" s="49"/>
      <c r="AA26" s="75"/>
      <c r="AB26" s="76"/>
      <c r="AC26" s="105"/>
      <c r="AD26" s="106"/>
      <c r="AE26" s="106"/>
      <c r="AF26" s="106"/>
      <c r="AG26" s="107"/>
      <c r="AH26" s="108"/>
      <c r="AI26" s="108"/>
    </row>
    <row r="27" spans="1:35" ht="14" thickBot="1" x14ac:dyDescent="0.2">
      <c r="A27" s="54" t="s">
        <v>20</v>
      </c>
      <c r="B27" s="54"/>
      <c r="C27" s="54" t="s">
        <v>45</v>
      </c>
      <c r="D27" s="32" t="s">
        <v>46</v>
      </c>
      <c r="E27" s="54"/>
      <c r="F27" s="54"/>
      <c r="G27" s="54"/>
      <c r="H27" s="54"/>
      <c r="I27" s="54" t="s">
        <v>20</v>
      </c>
      <c r="J27" s="54"/>
      <c r="K27" s="54" t="s">
        <v>45</v>
      </c>
      <c r="L27" s="63" t="s">
        <v>46</v>
      </c>
      <c r="M27" s="48" t="s">
        <v>22</v>
      </c>
      <c r="N27" s="48" t="s">
        <v>23</v>
      </c>
      <c r="O27" s="48" t="s">
        <v>24</v>
      </c>
      <c r="P27" s="45"/>
      <c r="R27" s="54"/>
      <c r="S27" s="54"/>
      <c r="T27" s="54"/>
      <c r="U27" s="54"/>
      <c r="V27" s="54"/>
      <c r="W27" s="54"/>
      <c r="X27" s="54"/>
      <c r="Y27" s="54"/>
      <c r="AA27" s="80" t="s">
        <v>68</v>
      </c>
      <c r="AB27" s="76"/>
      <c r="AC27" s="109"/>
      <c r="AD27" s="106"/>
      <c r="AE27" s="106"/>
      <c r="AF27" s="106"/>
      <c r="AG27" s="107"/>
      <c r="AH27" s="76"/>
      <c r="AI27" s="76"/>
    </row>
    <row r="28" spans="1:35" ht="18" customHeight="1" thickBot="1" x14ac:dyDescent="0.2">
      <c r="A28" s="116"/>
      <c r="B28" s="64"/>
      <c r="C28" s="77"/>
      <c r="D28" s="66"/>
      <c r="E28" s="67">
        <f t="shared" ref="E28:E43" si="42">D28*IF(OR(C28="A",C28="RA"),4,IF(OR(C28="B",C28="RB"),3,IF(OR(C28="C",C28="RC"),2,IF(OR(C28="D",C28="RD"),1,IF(AND(C28&gt;=0,C28&lt;=4,ISNUMBER(C28)),C28,0)))))</f>
        <v>0</v>
      </c>
      <c r="F28" s="68" t="str">
        <f t="shared" ref="F28:F43" si="43">IF(OR(C28="",D28=""),"",IF(OR(C28="A",C28="B",C28="C",C28="D",C28="F",C28="RA",C28="RB",C28="RC",C28="RD",C28="RF",AND(C28&gt;=0,C28&lt;=4,ISNUMBER(C28))),D28,""))</f>
        <v/>
      </c>
      <c r="G28" s="69" t="str">
        <f t="shared" ref="G28:G43" si="44">IF(OR(C28="",D28=""),"",IF(OR(C28="A",C28="B",C28="C",C28="D",C28="P",AND(C28&gt;=0,C28&lt;=4,ISNUMBER(C28))),D28,""))</f>
        <v/>
      </c>
      <c r="H28" s="70"/>
      <c r="I28" s="116"/>
      <c r="J28" s="64"/>
      <c r="K28" s="77"/>
      <c r="L28" s="66"/>
      <c r="M28" s="41">
        <f t="shared" ref="M28:M43" si="45">L28*IF(OR(K28="A",K28="RA"),4,IF(OR(K28="B",K28="RB"),3,IF(OR(K28="C",K28="RC"),2,IF(OR(K28="D",K28="RD"),1,IF(AND(K28&gt;=0,K28=4,ISNUMBER(K28)),K28,0)))))</f>
        <v>0</v>
      </c>
      <c r="N28" s="41" t="str">
        <f t="shared" ref="N28:N43" si="46">IF(OR(K28="",L28=""),"",IF(OR(K28="A",K28="B",K28="C",K28="D",K28="F",K28="RA",K28="RB",K28="RC",K28="RD",K28="RF",AND(K28&gt;=0,K28&lt;=4,ISNUMBER(K28))),L28,""))</f>
        <v/>
      </c>
      <c r="O28" s="41" t="str">
        <f t="shared" ref="O28:O43" si="47">IF(OR(K28="",L28=""),"",IF(OR(K28="A",K28="B",K28="C",K28="D",K28="P",AND(K28&gt;=0,K28&lt;=4,ISNUMBER(K28))),L28,""))</f>
        <v/>
      </c>
      <c r="P28" s="45"/>
      <c r="Q28" s="72" t="s">
        <v>49</v>
      </c>
      <c r="R28" s="54"/>
      <c r="S28" s="54"/>
      <c r="T28" s="54"/>
      <c r="U28" s="54"/>
      <c r="V28" s="54"/>
      <c r="W28" s="54"/>
      <c r="X28" s="54"/>
      <c r="Y28" s="54"/>
      <c r="Z28" s="45"/>
      <c r="AA28" s="104"/>
      <c r="AB28" s="110"/>
      <c r="AC28" s="105"/>
      <c r="AD28" s="106"/>
      <c r="AE28" s="106"/>
      <c r="AF28" s="106"/>
      <c r="AG28" s="107"/>
      <c r="AH28" s="108"/>
      <c r="AI28" s="108"/>
    </row>
    <row r="29" spans="1:35" ht="14" thickBot="1" x14ac:dyDescent="0.2">
      <c r="A29" s="116"/>
      <c r="B29" s="64"/>
      <c r="C29" s="77"/>
      <c r="D29" s="66"/>
      <c r="E29" s="67">
        <f t="shared" si="42"/>
        <v>0</v>
      </c>
      <c r="F29" s="68" t="str">
        <f t="shared" si="43"/>
        <v/>
      </c>
      <c r="G29" s="69" t="str">
        <f t="shared" si="44"/>
        <v/>
      </c>
      <c r="H29" s="71"/>
      <c r="I29" s="116"/>
      <c r="J29" s="64"/>
      <c r="K29" s="65"/>
      <c r="L29" s="66"/>
      <c r="M29" s="41">
        <f t="shared" si="45"/>
        <v>0</v>
      </c>
      <c r="N29" s="41" t="str">
        <f t="shared" si="46"/>
        <v/>
      </c>
      <c r="O29" s="41" t="str">
        <f t="shared" si="47"/>
        <v/>
      </c>
      <c r="P29" s="45"/>
      <c r="Q29" s="54"/>
      <c r="R29" s="54"/>
      <c r="S29" s="54"/>
      <c r="T29" s="54"/>
      <c r="U29" s="54"/>
      <c r="V29" s="54"/>
      <c r="W29" s="54"/>
      <c r="X29" s="54"/>
      <c r="Y29" s="54"/>
      <c r="Z29" s="45"/>
      <c r="AA29" s="81"/>
      <c r="AB29" s="129"/>
      <c r="AC29" s="130"/>
      <c r="AD29" s="52">
        <f t="shared" ref="AD29" si="48">IF(AG29&lt;&gt;"",AG29,3)*IF(AC29="A",4,IF(AC29="B",3,IF(AC29="C",2,IF(AC29="D",1,IF(AND(AC29&gt;=0,AC29&lt;=4,ISNUMBER(AC29)),AC29,0)))))</f>
        <v>0</v>
      </c>
      <c r="AE29" s="52" t="str">
        <f t="shared" ref="AE29" si="49">IF(OR(AC29="A",AC29="B",AC29="C",AC29="D",AC29="F",AND(AC29&gt;=0,AC29&lt;=4,ISNUMBER(AC29))),IF(AG29&lt;&gt;"",AG29,3),"")</f>
        <v/>
      </c>
      <c r="AF29" s="52" t="str">
        <f t="shared" ref="AF29" si="50">IF(OR(AC29="A",AC29="B",AC29="C",AC29="D",AC29="P",AND(AC29&gt;=0,AC29&lt;=4,ISNUMBER(AC29))),IF(AG29&lt;&gt;"",AG29,3),"")</f>
        <v/>
      </c>
      <c r="AG29" s="53"/>
      <c r="AH29" s="142"/>
      <c r="AI29" s="142"/>
    </row>
    <row r="30" spans="1:35" ht="14" thickBot="1" x14ac:dyDescent="0.2">
      <c r="A30" s="116"/>
      <c r="B30" s="64"/>
      <c r="C30" s="77"/>
      <c r="D30" s="66"/>
      <c r="E30" s="67">
        <f t="shared" si="42"/>
        <v>0</v>
      </c>
      <c r="F30" s="68" t="str">
        <f t="shared" si="43"/>
        <v/>
      </c>
      <c r="G30" s="69" t="str">
        <f t="shared" si="44"/>
        <v/>
      </c>
      <c r="H30" s="71"/>
      <c r="I30" s="116"/>
      <c r="J30" s="64"/>
      <c r="K30" s="77"/>
      <c r="L30" s="66"/>
      <c r="M30" s="41">
        <f t="shared" si="45"/>
        <v>0</v>
      </c>
      <c r="N30" s="41" t="str">
        <f t="shared" si="46"/>
        <v/>
      </c>
      <c r="O30" s="41" t="str">
        <f t="shared" si="47"/>
        <v/>
      </c>
      <c r="P30" s="45"/>
      <c r="Q30" s="72"/>
      <c r="R30" s="54"/>
      <c r="S30" s="54"/>
      <c r="T30" s="54"/>
      <c r="U30" s="54"/>
      <c r="V30" s="54"/>
      <c r="W30" s="54"/>
      <c r="X30" s="54"/>
      <c r="Y30" s="54"/>
      <c r="Z30" s="45"/>
      <c r="AA30" s="131"/>
      <c r="AB30" s="129"/>
      <c r="AC30" s="130"/>
      <c r="AD30" s="52">
        <f t="shared" ref="AD30:AD31" si="51">IF(AG30&lt;&gt;"",AG30,3)*IF(AC30="A",4,IF(AC30="B",3,IF(AC30="C",2,IF(AC30="D",1,IF(AND(AC30&gt;=0,AC30&lt;=4,ISNUMBER(AC30)),AC30,0)))))</f>
        <v>0</v>
      </c>
      <c r="AE30" s="52" t="str">
        <f t="shared" ref="AE30:AE31" si="52">IF(OR(AC30="A",AC30="B",AC30="C",AC30="D",AC30="F",AND(AC30&gt;=0,AC30&lt;=4,ISNUMBER(AC30))),IF(AG30&lt;&gt;"",AG30,3),"")</f>
        <v/>
      </c>
      <c r="AF30" s="52" t="str">
        <f t="shared" ref="AF30:AF31" si="53">IF(OR(AC30="A",AC30="B",AC30="C",AC30="D",AC30="P",AND(AC30&gt;=0,AC30&lt;=4,ISNUMBER(AC30))),IF(AG30&lt;&gt;"",AG30,3),"")</f>
        <v/>
      </c>
      <c r="AG30" s="53"/>
      <c r="AH30" s="142"/>
      <c r="AI30" s="142"/>
    </row>
    <row r="31" spans="1:35" ht="14" thickBot="1" x14ac:dyDescent="0.2">
      <c r="A31" s="116"/>
      <c r="B31" s="64"/>
      <c r="C31" s="77"/>
      <c r="D31" s="66"/>
      <c r="E31" s="67">
        <f t="shared" si="42"/>
        <v>0</v>
      </c>
      <c r="F31" s="68" t="str">
        <f t="shared" si="43"/>
        <v/>
      </c>
      <c r="G31" s="69" t="str">
        <f t="shared" si="44"/>
        <v/>
      </c>
      <c r="H31" s="71"/>
      <c r="I31" s="116"/>
      <c r="J31" s="64"/>
      <c r="K31" s="65"/>
      <c r="L31" s="66"/>
      <c r="M31" s="41">
        <f t="shared" si="45"/>
        <v>0</v>
      </c>
      <c r="N31" s="41" t="str">
        <f t="shared" si="46"/>
        <v/>
      </c>
      <c r="O31" s="41" t="str">
        <f t="shared" si="47"/>
        <v/>
      </c>
      <c r="P31" s="45"/>
      <c r="Q31" s="54"/>
      <c r="R31" s="54"/>
      <c r="S31" s="54"/>
      <c r="T31" s="54"/>
      <c r="U31" s="54"/>
      <c r="V31" s="54"/>
      <c r="W31" s="54"/>
      <c r="X31" s="54"/>
      <c r="Y31" s="54"/>
      <c r="Z31" s="45"/>
      <c r="AA31" s="131"/>
      <c r="AB31" s="129"/>
      <c r="AC31" s="130"/>
      <c r="AD31" s="52">
        <f t="shared" si="51"/>
        <v>0</v>
      </c>
      <c r="AE31" s="52" t="str">
        <f t="shared" si="52"/>
        <v/>
      </c>
      <c r="AF31" s="52" t="str">
        <f t="shared" si="53"/>
        <v/>
      </c>
      <c r="AG31" s="53"/>
      <c r="AH31" s="142"/>
      <c r="AI31" s="142"/>
    </row>
    <row r="32" spans="1:35" ht="14" thickBot="1" x14ac:dyDescent="0.2">
      <c r="A32" s="116"/>
      <c r="B32" s="64"/>
      <c r="C32" s="65"/>
      <c r="D32" s="66"/>
      <c r="E32" s="67">
        <f t="shared" si="42"/>
        <v>0</v>
      </c>
      <c r="F32" s="68" t="str">
        <f t="shared" si="43"/>
        <v/>
      </c>
      <c r="G32" s="69" t="str">
        <f t="shared" si="44"/>
        <v/>
      </c>
      <c r="H32" s="71"/>
      <c r="I32" s="116"/>
      <c r="J32" s="64"/>
      <c r="K32" s="65"/>
      <c r="L32" s="66"/>
      <c r="M32" s="41">
        <f t="shared" si="45"/>
        <v>0</v>
      </c>
      <c r="N32" s="41" t="str">
        <f t="shared" si="46"/>
        <v/>
      </c>
      <c r="O32" s="41" t="str">
        <f t="shared" si="47"/>
        <v/>
      </c>
      <c r="P32" s="45"/>
      <c r="Q32" s="54"/>
      <c r="R32" s="54"/>
      <c r="S32" s="54"/>
      <c r="T32" s="54"/>
      <c r="U32" s="54"/>
      <c r="V32" s="54"/>
      <c r="W32" s="54"/>
      <c r="X32" s="54"/>
      <c r="Y32" s="54"/>
      <c r="Z32" s="45"/>
      <c r="AA32" s="131"/>
      <c r="AB32" s="129"/>
      <c r="AC32" s="130"/>
      <c r="AD32" s="52"/>
      <c r="AE32" s="52"/>
      <c r="AF32" s="52"/>
      <c r="AG32" s="53"/>
      <c r="AH32" s="142"/>
      <c r="AI32" s="142"/>
    </row>
    <row r="33" spans="1:35" ht="14" thickBot="1" x14ac:dyDescent="0.2">
      <c r="A33" s="116"/>
      <c r="B33" s="64"/>
      <c r="C33" s="65"/>
      <c r="D33" s="66"/>
      <c r="E33" s="67">
        <f t="shared" si="42"/>
        <v>0</v>
      </c>
      <c r="F33" s="68" t="str">
        <f t="shared" si="43"/>
        <v/>
      </c>
      <c r="G33" s="69" t="str">
        <f t="shared" si="44"/>
        <v/>
      </c>
      <c r="H33" s="71"/>
      <c r="I33" s="116"/>
      <c r="J33" s="64"/>
      <c r="K33" s="65"/>
      <c r="L33" s="66"/>
      <c r="M33" s="41">
        <f t="shared" si="45"/>
        <v>0</v>
      </c>
      <c r="N33" s="41" t="str">
        <f t="shared" si="46"/>
        <v/>
      </c>
      <c r="O33" s="41" t="str">
        <f t="shared" si="47"/>
        <v/>
      </c>
      <c r="P33" s="45"/>
      <c r="Q33" s="54"/>
      <c r="R33" s="54"/>
      <c r="S33" s="54"/>
      <c r="T33" s="54"/>
      <c r="U33" s="54"/>
      <c r="V33" s="54"/>
      <c r="W33" s="54"/>
      <c r="X33" s="54"/>
      <c r="Y33" s="54"/>
      <c r="Z33" s="45"/>
      <c r="AA33" s="81"/>
      <c r="AB33" s="57"/>
      <c r="AC33" s="125"/>
      <c r="AD33" s="52">
        <f t="shared" ref="AD33" si="54">IF(AG33&lt;&gt;"",AG33,3)*IF(AC33="A",4,IF(AC33="B",3,IF(AC33="C",2,IF(AC33="D",1,IF(AND(AC33&gt;=0,AC33&lt;=4,ISNUMBER(AC33)),AC33,0)))))</f>
        <v>0</v>
      </c>
      <c r="AE33" s="52" t="str">
        <f t="shared" ref="AE33:AE40" si="55">IF(OR(AC33="A",AC33="B",AC33="C",AC33="D",AC33="F",AND(AC33&gt;=0,AC33&lt;=4,ISNUMBER(AC33))),IF(AG33&lt;&gt;"",AG33,3),"")</f>
        <v/>
      </c>
      <c r="AF33" s="52" t="str">
        <f t="shared" ref="AF33:AF40" si="56">IF(OR(AC33="A",AC33="B",AC33="C",AC33="D",AC33="P",AND(AC33&gt;=0,AC33&lt;=4,ISNUMBER(AC33))),IF(AG33&lt;&gt;"",AG33,3),"")</f>
        <v/>
      </c>
      <c r="AG33" s="53"/>
      <c r="AH33" s="144"/>
      <c r="AI33" s="144"/>
    </row>
    <row r="34" spans="1:35" ht="14" thickBot="1" x14ac:dyDescent="0.2">
      <c r="A34" s="116"/>
      <c r="B34" s="64"/>
      <c r="C34" s="65"/>
      <c r="D34" s="66"/>
      <c r="E34" s="67">
        <f t="shared" si="42"/>
        <v>0</v>
      </c>
      <c r="F34" s="68" t="str">
        <f t="shared" si="43"/>
        <v/>
      </c>
      <c r="G34" s="69" t="str">
        <f t="shared" si="44"/>
        <v/>
      </c>
      <c r="H34" s="71"/>
      <c r="I34" s="116"/>
      <c r="J34" s="64"/>
      <c r="K34" s="65"/>
      <c r="L34" s="66"/>
      <c r="M34" s="41">
        <f t="shared" si="45"/>
        <v>0</v>
      </c>
      <c r="N34" s="41" t="str">
        <f t="shared" si="46"/>
        <v/>
      </c>
      <c r="O34" s="41" t="str">
        <f t="shared" si="47"/>
        <v/>
      </c>
      <c r="P34" s="45"/>
      <c r="Q34" s="54"/>
      <c r="R34" s="54"/>
      <c r="S34" s="54"/>
      <c r="T34" s="54"/>
      <c r="U34" s="54"/>
      <c r="V34" s="54"/>
      <c r="W34" s="54"/>
      <c r="X34" s="54"/>
      <c r="Y34" s="54"/>
      <c r="Z34" s="45"/>
      <c r="AA34" s="81"/>
      <c r="AB34" s="57"/>
      <c r="AC34" s="113"/>
      <c r="AD34" s="52">
        <f t="shared" ref="AD34:AD36" si="57">IF(AG34&lt;&gt;"",AG34,3)*IF(AC34="A",4,IF(AC34="B",3,IF(AC34="C",2,IF(AC34="D",1,IF(AND(AC34&gt;=0,AC34&lt;=4,ISNUMBER(AC34)),AC34,0)))))</f>
        <v>0</v>
      </c>
      <c r="AE34" s="52" t="str">
        <f t="shared" ref="AE34:AE36" si="58">IF(OR(AC34="A",AC34="B",AC34="C",AC34="D",AC34="F",AND(AC34&gt;=0,AC34&lt;=4,ISNUMBER(AC34))),IF(AG34&lt;&gt;"",AG34,3),"")</f>
        <v/>
      </c>
      <c r="AF34" s="52" t="str">
        <f t="shared" ref="AF34:AF36" si="59">IF(OR(AC34="A",AC34="B",AC34="C",AC34="D",AC34="P",AND(AC34&gt;=0,AC34&lt;=4,ISNUMBER(AC34))),IF(AG34&lt;&gt;"",AG34,3),"")</f>
        <v/>
      </c>
      <c r="AG34" s="53"/>
      <c r="AH34" s="144"/>
      <c r="AI34" s="144"/>
    </row>
    <row r="35" spans="1:35" ht="14" thickBot="1" x14ac:dyDescent="0.2">
      <c r="A35" s="116"/>
      <c r="B35" s="64"/>
      <c r="C35" s="65"/>
      <c r="D35" s="66"/>
      <c r="E35" s="67">
        <f t="shared" si="42"/>
        <v>0</v>
      </c>
      <c r="F35" s="68" t="str">
        <f t="shared" si="43"/>
        <v/>
      </c>
      <c r="G35" s="69" t="str">
        <f t="shared" si="44"/>
        <v/>
      </c>
      <c r="H35" s="71"/>
      <c r="I35" s="116"/>
      <c r="J35" s="64"/>
      <c r="K35" s="65"/>
      <c r="L35" s="66"/>
      <c r="M35" s="41">
        <f t="shared" si="45"/>
        <v>0</v>
      </c>
      <c r="N35" s="41" t="str">
        <f t="shared" si="46"/>
        <v/>
      </c>
      <c r="O35" s="41" t="str">
        <f t="shared" si="47"/>
        <v/>
      </c>
      <c r="P35" s="45"/>
      <c r="Q35" s="54"/>
      <c r="R35" s="54"/>
      <c r="S35" s="54"/>
      <c r="T35" s="54"/>
      <c r="U35" s="54"/>
      <c r="V35" s="54"/>
      <c r="W35" s="54"/>
      <c r="X35" s="54"/>
      <c r="Y35" s="54"/>
      <c r="Z35" s="45"/>
      <c r="AA35" s="81"/>
      <c r="AB35" s="57"/>
      <c r="AC35" s="113"/>
      <c r="AD35" s="52">
        <f t="shared" si="57"/>
        <v>0</v>
      </c>
      <c r="AE35" s="52" t="str">
        <f t="shared" si="58"/>
        <v/>
      </c>
      <c r="AF35" s="52" t="str">
        <f t="shared" si="59"/>
        <v/>
      </c>
      <c r="AG35" s="53">
        <v>2</v>
      </c>
      <c r="AH35" s="144"/>
      <c r="AI35" s="144"/>
    </row>
    <row r="36" spans="1:35" ht="14" thickBot="1" x14ac:dyDescent="0.2">
      <c r="A36" s="116"/>
      <c r="B36" s="64"/>
      <c r="C36" s="65"/>
      <c r="D36" s="66"/>
      <c r="E36" s="67">
        <f t="shared" si="42"/>
        <v>0</v>
      </c>
      <c r="F36" s="68" t="str">
        <f t="shared" si="43"/>
        <v/>
      </c>
      <c r="G36" s="69" t="str">
        <f t="shared" si="44"/>
        <v/>
      </c>
      <c r="H36" s="71"/>
      <c r="I36" s="116"/>
      <c r="J36" s="64"/>
      <c r="K36" s="65"/>
      <c r="L36" s="66"/>
      <c r="M36" s="41">
        <f t="shared" si="45"/>
        <v>0</v>
      </c>
      <c r="N36" s="41" t="str">
        <f t="shared" si="46"/>
        <v/>
      </c>
      <c r="O36" s="41" t="str">
        <f t="shared" si="47"/>
        <v/>
      </c>
      <c r="P36" s="45"/>
      <c r="Q36" s="54"/>
      <c r="R36" s="54"/>
      <c r="S36" s="54"/>
      <c r="T36" s="54"/>
      <c r="U36" s="54"/>
      <c r="V36" s="54"/>
      <c r="W36" s="54"/>
      <c r="X36" s="54"/>
      <c r="Y36" s="54"/>
      <c r="Z36" s="45"/>
      <c r="AA36" s="81"/>
      <c r="AB36" s="57"/>
      <c r="AC36" s="113"/>
      <c r="AD36" s="52">
        <f t="shared" si="57"/>
        <v>0</v>
      </c>
      <c r="AE36" s="52" t="str">
        <f t="shared" si="58"/>
        <v/>
      </c>
      <c r="AF36" s="52" t="str">
        <f t="shared" si="59"/>
        <v/>
      </c>
      <c r="AG36" s="53"/>
      <c r="AH36" s="144"/>
      <c r="AI36" s="144"/>
    </row>
    <row r="37" spans="1:35" ht="14" thickBot="1" x14ac:dyDescent="0.2">
      <c r="A37" s="116"/>
      <c r="B37" s="64"/>
      <c r="C37" s="65"/>
      <c r="D37" s="66"/>
      <c r="E37" s="67">
        <f t="shared" si="42"/>
        <v>0</v>
      </c>
      <c r="F37" s="68" t="str">
        <f t="shared" si="43"/>
        <v/>
      </c>
      <c r="G37" s="69" t="str">
        <f t="shared" si="44"/>
        <v/>
      </c>
      <c r="H37" s="71"/>
      <c r="I37" s="116"/>
      <c r="J37" s="64"/>
      <c r="K37" s="65"/>
      <c r="L37" s="66"/>
      <c r="M37" s="41">
        <f t="shared" si="45"/>
        <v>0</v>
      </c>
      <c r="N37" s="41" t="str">
        <f t="shared" si="46"/>
        <v/>
      </c>
      <c r="O37" s="41" t="str">
        <f t="shared" si="47"/>
        <v/>
      </c>
      <c r="P37" s="45"/>
      <c r="Q37" s="54"/>
      <c r="R37" s="54"/>
      <c r="S37" s="54"/>
      <c r="T37" s="54"/>
      <c r="U37" s="54"/>
      <c r="V37" s="54"/>
      <c r="W37" s="54"/>
      <c r="X37" s="54"/>
      <c r="Y37" s="54"/>
      <c r="Z37" s="45"/>
      <c r="AA37" s="81"/>
      <c r="AB37" s="57"/>
      <c r="AC37" s="113"/>
      <c r="AD37" s="52">
        <f t="shared" ref="AD37:AD39" si="60">IF(AG37&lt;&gt;"",AG37,3)*IF(AC37="A",4,IF(AC37="B",3,IF(AC37="C",2,IF(AC37="D",1,IF(AND(AC37&gt;=0,AC37&lt;=4,ISNUMBER(AC37)),AC37,0)))))</f>
        <v>0</v>
      </c>
      <c r="AE37" s="52" t="str">
        <f t="shared" ref="AE37:AE39" si="61">IF(OR(AC37="A",AC37="B",AC37="C",AC37="D",AC37="F",AND(AC37&gt;=0,AC37&lt;=4,ISNUMBER(AC37))),IF(AG37&lt;&gt;"",AG37,3),"")</f>
        <v/>
      </c>
      <c r="AF37" s="52" t="str">
        <f t="shared" ref="AF37:AF39" si="62">IF(OR(AC37="A",AC37="B",AC37="C",AC37="D",AC37="P",AND(AC37&gt;=0,AC37&lt;=4,ISNUMBER(AC37))),IF(AG37&lt;&gt;"",AG37,3),"")</f>
        <v/>
      </c>
      <c r="AG37" s="53"/>
      <c r="AH37" s="144"/>
      <c r="AI37" s="144"/>
    </row>
    <row r="38" spans="1:35" ht="14" thickBot="1" x14ac:dyDescent="0.2">
      <c r="A38" s="116"/>
      <c r="B38" s="64"/>
      <c r="C38" s="65"/>
      <c r="D38" s="66"/>
      <c r="E38" s="67">
        <f t="shared" si="42"/>
        <v>0</v>
      </c>
      <c r="F38" s="68" t="str">
        <f t="shared" si="43"/>
        <v/>
      </c>
      <c r="G38" s="69" t="str">
        <f t="shared" si="44"/>
        <v/>
      </c>
      <c r="H38" s="71"/>
      <c r="I38" s="116"/>
      <c r="J38" s="64"/>
      <c r="K38" s="65"/>
      <c r="L38" s="66"/>
      <c r="M38" s="41">
        <f t="shared" si="45"/>
        <v>0</v>
      </c>
      <c r="N38" s="41" t="str">
        <f t="shared" si="46"/>
        <v/>
      </c>
      <c r="O38" s="41" t="str">
        <f t="shared" si="47"/>
        <v/>
      </c>
      <c r="P38" s="45"/>
      <c r="Q38" s="54"/>
      <c r="R38" s="54"/>
      <c r="S38" s="54"/>
      <c r="T38" s="54"/>
      <c r="U38" s="54"/>
      <c r="V38" s="54"/>
      <c r="W38" s="54"/>
      <c r="X38" s="54"/>
      <c r="Y38" s="54"/>
      <c r="Z38" s="45"/>
      <c r="AA38" s="81"/>
      <c r="AB38" s="57"/>
      <c r="AC38" s="113"/>
      <c r="AD38" s="52">
        <f t="shared" si="60"/>
        <v>0</v>
      </c>
      <c r="AE38" s="52" t="str">
        <f t="shared" si="61"/>
        <v/>
      </c>
      <c r="AF38" s="52" t="str">
        <f t="shared" si="62"/>
        <v/>
      </c>
      <c r="AG38" s="53"/>
      <c r="AH38" s="144"/>
      <c r="AI38" s="144"/>
    </row>
    <row r="39" spans="1:35" ht="14" thickBot="1" x14ac:dyDescent="0.2">
      <c r="A39" s="116"/>
      <c r="B39" s="64"/>
      <c r="C39" s="65"/>
      <c r="D39" s="66"/>
      <c r="E39" s="67">
        <f t="shared" si="42"/>
        <v>0</v>
      </c>
      <c r="F39" s="68" t="str">
        <f t="shared" si="43"/>
        <v/>
      </c>
      <c r="G39" s="69" t="str">
        <f t="shared" si="44"/>
        <v/>
      </c>
      <c r="H39" s="71"/>
      <c r="I39" s="116"/>
      <c r="J39" s="64"/>
      <c r="K39" s="65"/>
      <c r="L39" s="66"/>
      <c r="M39" s="41">
        <f t="shared" si="45"/>
        <v>0</v>
      </c>
      <c r="N39" s="41" t="str">
        <f t="shared" si="46"/>
        <v/>
      </c>
      <c r="O39" s="41" t="str">
        <f t="shared" si="47"/>
        <v/>
      </c>
      <c r="P39" s="45"/>
      <c r="Q39" s="49"/>
      <c r="R39" s="49"/>
      <c r="S39" s="49"/>
      <c r="T39" s="49"/>
      <c r="U39" s="49"/>
      <c r="V39" s="49"/>
      <c r="W39" s="49"/>
      <c r="X39" s="49"/>
      <c r="Y39" s="49"/>
      <c r="Z39" s="45"/>
      <c r="AA39" s="81"/>
      <c r="AB39" s="57"/>
      <c r="AC39" s="113"/>
      <c r="AD39" s="52">
        <f t="shared" si="60"/>
        <v>0</v>
      </c>
      <c r="AE39" s="52" t="str">
        <f t="shared" si="61"/>
        <v/>
      </c>
      <c r="AF39" s="52" t="str">
        <f t="shared" si="62"/>
        <v/>
      </c>
      <c r="AG39" s="53"/>
      <c r="AH39" s="145"/>
      <c r="AI39" s="145"/>
    </row>
    <row r="40" spans="1:35" ht="14" thickBot="1" x14ac:dyDescent="0.2">
      <c r="A40" s="116"/>
      <c r="B40" s="64"/>
      <c r="C40" s="65"/>
      <c r="D40" s="66"/>
      <c r="E40" s="67">
        <f t="shared" si="42"/>
        <v>0</v>
      </c>
      <c r="F40" s="68" t="str">
        <f t="shared" si="43"/>
        <v/>
      </c>
      <c r="G40" s="69" t="str">
        <f t="shared" si="44"/>
        <v/>
      </c>
      <c r="H40" s="71"/>
      <c r="I40" s="116"/>
      <c r="J40" s="64"/>
      <c r="K40" s="65"/>
      <c r="L40" s="66"/>
      <c r="M40" s="41">
        <f t="shared" si="45"/>
        <v>0</v>
      </c>
      <c r="N40" s="41" t="str">
        <f t="shared" si="46"/>
        <v/>
      </c>
      <c r="O40" s="41" t="str">
        <f t="shared" si="47"/>
        <v/>
      </c>
      <c r="P40" s="45"/>
      <c r="Q40" s="49"/>
      <c r="R40" s="49"/>
      <c r="S40" s="49"/>
      <c r="T40" s="49"/>
      <c r="U40" s="49"/>
      <c r="V40" s="49"/>
      <c r="W40" s="49"/>
      <c r="X40" s="49"/>
      <c r="Y40" s="49"/>
      <c r="Z40" s="45"/>
      <c r="AA40" s="75"/>
      <c r="AB40" s="76"/>
      <c r="AC40" s="120"/>
      <c r="AD40" s="106"/>
      <c r="AE40" s="106" t="str">
        <f t="shared" si="55"/>
        <v/>
      </c>
      <c r="AF40" s="106" t="str">
        <f t="shared" si="56"/>
        <v/>
      </c>
      <c r="AG40" s="107"/>
      <c r="AH40" s="143"/>
      <c r="AI40" s="143"/>
    </row>
    <row r="41" spans="1:35" ht="14" thickBot="1" x14ac:dyDescent="0.2">
      <c r="A41" s="116"/>
      <c r="B41" s="64"/>
      <c r="C41" s="65"/>
      <c r="D41" s="66"/>
      <c r="E41" s="67">
        <f t="shared" si="42"/>
        <v>0</v>
      </c>
      <c r="F41" s="68" t="str">
        <f t="shared" si="43"/>
        <v/>
      </c>
      <c r="G41" s="69" t="str">
        <f t="shared" si="44"/>
        <v/>
      </c>
      <c r="H41" s="71"/>
      <c r="I41" s="116"/>
      <c r="J41" s="64"/>
      <c r="K41" s="65"/>
      <c r="L41" s="66"/>
      <c r="M41" s="41">
        <f t="shared" si="45"/>
        <v>0</v>
      </c>
      <c r="N41" s="41" t="str">
        <f t="shared" si="46"/>
        <v/>
      </c>
      <c r="O41" s="41" t="str">
        <f t="shared" si="47"/>
        <v/>
      </c>
      <c r="P41" s="45"/>
      <c r="Q41" s="40"/>
      <c r="R41" s="40"/>
      <c r="S41" s="40"/>
      <c r="T41" s="40"/>
      <c r="U41" s="40"/>
      <c r="V41" s="40"/>
      <c r="W41" s="40"/>
      <c r="X41" s="40"/>
      <c r="Y41" s="40"/>
      <c r="Z41" s="45"/>
      <c r="AA41" s="41"/>
      <c r="AB41" s="41"/>
      <c r="AC41" s="63"/>
      <c r="AD41" s="41"/>
      <c r="AE41" s="41"/>
      <c r="AF41" s="41"/>
      <c r="AG41" s="42"/>
      <c r="AH41" s="141"/>
      <c r="AI41" s="141"/>
    </row>
    <row r="42" spans="1:35" ht="14" thickBot="1" x14ac:dyDescent="0.2">
      <c r="A42" s="116"/>
      <c r="B42" s="64"/>
      <c r="C42" s="65"/>
      <c r="D42" s="66"/>
      <c r="E42" s="67">
        <f t="shared" si="42"/>
        <v>0</v>
      </c>
      <c r="F42" s="68" t="str">
        <f t="shared" si="43"/>
        <v/>
      </c>
      <c r="G42" s="69" t="str">
        <f t="shared" si="44"/>
        <v/>
      </c>
      <c r="H42" s="71"/>
      <c r="I42" s="116"/>
      <c r="J42" s="64"/>
      <c r="K42" s="65"/>
      <c r="L42" s="66"/>
      <c r="M42" s="41">
        <f t="shared" si="45"/>
        <v>0</v>
      </c>
      <c r="N42" s="41" t="str">
        <f t="shared" si="46"/>
        <v/>
      </c>
      <c r="O42" s="41" t="str">
        <f t="shared" si="47"/>
        <v/>
      </c>
      <c r="P42" s="45"/>
      <c r="Q42" s="40"/>
      <c r="R42" s="40"/>
      <c r="S42" s="40"/>
      <c r="T42" s="40"/>
      <c r="U42" s="40"/>
      <c r="V42" s="40"/>
      <c r="W42" s="40"/>
      <c r="X42" s="40"/>
      <c r="Y42" s="40"/>
      <c r="Z42" s="45"/>
      <c r="AA42" s="114"/>
      <c r="AB42" s="41"/>
      <c r="AC42" s="63"/>
      <c r="AD42" s="41"/>
      <c r="AE42" s="41"/>
      <c r="AF42" s="41"/>
      <c r="AG42" s="42"/>
      <c r="AH42" s="141"/>
      <c r="AI42" s="141"/>
    </row>
    <row r="43" spans="1:35" x14ac:dyDescent="0.15">
      <c r="A43" s="116"/>
      <c r="B43" s="64"/>
      <c r="C43" s="65"/>
      <c r="D43" s="66"/>
      <c r="E43" s="67">
        <f t="shared" si="42"/>
        <v>0</v>
      </c>
      <c r="F43" s="68" t="str">
        <f t="shared" si="43"/>
        <v/>
      </c>
      <c r="G43" s="69" t="str">
        <f t="shared" si="44"/>
        <v/>
      </c>
      <c r="H43" s="71"/>
      <c r="I43" s="116"/>
      <c r="J43" s="64"/>
      <c r="K43" s="65"/>
      <c r="L43" s="84"/>
      <c r="M43" s="83">
        <f t="shared" si="45"/>
        <v>0</v>
      </c>
      <c r="N43" s="41" t="str">
        <f t="shared" si="46"/>
        <v/>
      </c>
      <c r="O43" s="41" t="str">
        <f t="shared" si="47"/>
        <v/>
      </c>
      <c r="P43" s="41"/>
      <c r="Q43" s="55"/>
      <c r="R43" s="55"/>
      <c r="S43" s="55"/>
      <c r="T43" s="55"/>
      <c r="U43" s="55"/>
      <c r="V43" s="55"/>
      <c r="W43" s="55"/>
      <c r="X43" s="55"/>
      <c r="Y43" s="55"/>
      <c r="Z43" s="41"/>
      <c r="AA43" s="41"/>
      <c r="AB43" s="79"/>
      <c r="AC43" s="63"/>
      <c r="AD43" s="41"/>
      <c r="AE43" s="41"/>
      <c r="AF43" s="41"/>
      <c r="AG43" s="42"/>
      <c r="AH43" s="141"/>
      <c r="AI43" s="141"/>
    </row>
    <row r="44" spans="1:35" x14ac:dyDescent="0.15">
      <c r="M44" s="62"/>
      <c r="N44" s="62"/>
      <c r="O44" s="41"/>
      <c r="P44" s="62"/>
      <c r="Q44" s="40"/>
      <c r="R44" s="40"/>
      <c r="S44" s="40"/>
      <c r="T44" s="40"/>
      <c r="U44" s="40"/>
      <c r="V44" s="40"/>
      <c r="W44" s="40"/>
      <c r="X44" s="40"/>
      <c r="Y44" s="40"/>
      <c r="Z44" s="45"/>
      <c r="AA44" s="45"/>
      <c r="AB44" s="79"/>
      <c r="AC44" s="63"/>
      <c r="AD44" s="41"/>
      <c r="AE44" s="41"/>
      <c r="AF44" s="41"/>
      <c r="AG44" s="42"/>
      <c r="AH44" s="141"/>
      <c r="AI44" s="141"/>
    </row>
    <row r="45" spans="1:35" x14ac:dyDescent="0.15">
      <c r="A45" s="62"/>
      <c r="B45" s="62"/>
      <c r="C45" s="62"/>
      <c r="D45" s="62"/>
      <c r="E45" s="41"/>
      <c r="F45" s="41"/>
      <c r="G45" s="41"/>
      <c r="H45" s="41"/>
      <c r="I45" s="62"/>
      <c r="J45" s="62"/>
      <c r="K45" s="62"/>
      <c r="L45" s="62"/>
      <c r="M45" s="62"/>
      <c r="N45" s="62"/>
      <c r="O45" s="41"/>
      <c r="P45" s="62"/>
      <c r="Q45" s="40"/>
      <c r="R45" s="40"/>
      <c r="S45" s="40"/>
      <c r="T45" s="40"/>
      <c r="U45" s="40"/>
      <c r="V45" s="40"/>
      <c r="W45" s="40"/>
      <c r="X45" s="40"/>
      <c r="Y45" s="40"/>
      <c r="Z45" s="62"/>
      <c r="AB45" s="41"/>
      <c r="AC45" s="63"/>
      <c r="AD45" s="41"/>
      <c r="AE45" s="41"/>
      <c r="AF45" s="41"/>
      <c r="AG45" s="42"/>
      <c r="AH45" s="141"/>
      <c r="AI45" s="141"/>
    </row>
    <row r="46" spans="1:35" x14ac:dyDescent="0.15">
      <c r="A46" s="62"/>
      <c r="B46" s="62"/>
      <c r="C46" s="62"/>
      <c r="D46" s="62"/>
      <c r="E46" s="41"/>
      <c r="F46" s="41"/>
      <c r="G46" s="41"/>
      <c r="H46" s="41"/>
      <c r="I46" s="62"/>
      <c r="J46" s="62"/>
      <c r="K46" s="62"/>
      <c r="L46" s="62"/>
      <c r="M46" s="62"/>
      <c r="N46" s="62"/>
      <c r="O46" s="41"/>
      <c r="P46" s="62"/>
      <c r="Q46" s="40"/>
      <c r="R46" s="40"/>
      <c r="S46" s="40"/>
      <c r="T46" s="40"/>
      <c r="U46" s="40"/>
      <c r="V46" s="40"/>
      <c r="W46" s="40"/>
      <c r="X46" s="40"/>
      <c r="Y46" s="40"/>
      <c r="Z46" s="62"/>
      <c r="AB46" s="63"/>
      <c r="AC46" s="63"/>
      <c r="AD46" s="41"/>
      <c r="AE46" s="41"/>
      <c r="AF46" s="41"/>
      <c r="AG46" s="42"/>
      <c r="AH46" s="141"/>
      <c r="AI46" s="141"/>
    </row>
    <row r="47" spans="1:35" x14ac:dyDescent="0.15">
      <c r="A47" s="62"/>
      <c r="B47" s="62"/>
      <c r="C47" s="62"/>
      <c r="D47" s="62"/>
      <c r="E47" s="41"/>
      <c r="F47" s="41"/>
      <c r="G47" s="41"/>
      <c r="H47" s="41"/>
      <c r="I47" s="62"/>
      <c r="J47" s="62"/>
      <c r="K47" s="62"/>
      <c r="L47" s="62"/>
      <c r="M47" s="62"/>
      <c r="N47" s="62"/>
      <c r="O47" s="41"/>
      <c r="P47" s="62"/>
      <c r="Q47" s="55"/>
      <c r="R47" s="55"/>
      <c r="S47" s="55"/>
      <c r="T47" s="55"/>
      <c r="U47" s="55"/>
      <c r="V47" s="55"/>
      <c r="W47" s="55"/>
      <c r="X47" s="55"/>
      <c r="Y47" s="55"/>
      <c r="Z47" s="62"/>
      <c r="AB47" s="63"/>
      <c r="AC47" s="63"/>
      <c r="AD47" s="41"/>
      <c r="AE47" s="41"/>
      <c r="AF47" s="41"/>
      <c r="AG47" s="42"/>
      <c r="AH47" s="146"/>
      <c r="AI47" s="146"/>
    </row>
    <row r="48" spans="1:35" x14ac:dyDescent="0.15">
      <c r="A48" s="62"/>
      <c r="B48" s="62"/>
      <c r="C48" s="62"/>
      <c r="D48" s="62"/>
      <c r="E48" s="41"/>
      <c r="F48" s="41"/>
      <c r="G48" s="41"/>
      <c r="H48" s="41"/>
      <c r="I48" s="62"/>
      <c r="J48" s="62"/>
      <c r="K48" s="62"/>
      <c r="L48" s="62"/>
      <c r="M48" s="62"/>
      <c r="N48" s="62"/>
      <c r="O48" s="41"/>
      <c r="P48" s="62"/>
      <c r="Q48" s="55"/>
      <c r="R48" s="55"/>
      <c r="S48" s="55"/>
      <c r="T48" s="55"/>
      <c r="U48" s="55"/>
      <c r="V48" s="55"/>
      <c r="W48" s="55"/>
      <c r="X48" s="55"/>
      <c r="Y48" s="55"/>
      <c r="Z48" s="62"/>
      <c r="AB48" s="41"/>
      <c r="AC48" s="41"/>
      <c r="AD48" s="41"/>
      <c r="AE48" s="41"/>
      <c r="AF48" s="41"/>
      <c r="AG48" s="41"/>
      <c r="AH48" s="41"/>
      <c r="AI48" s="41"/>
    </row>
    <row r="49" spans="1:35" x14ac:dyDescent="0.15">
      <c r="A49" s="62"/>
      <c r="B49" s="62"/>
      <c r="C49" s="62"/>
      <c r="D49" s="62"/>
      <c r="E49" s="41"/>
      <c r="F49" s="41"/>
      <c r="G49" s="41"/>
      <c r="H49" s="41"/>
      <c r="I49" s="62"/>
      <c r="J49" s="62"/>
      <c r="K49" s="62"/>
      <c r="L49" s="62"/>
      <c r="M49" s="62"/>
      <c r="N49" s="62"/>
      <c r="O49" s="41"/>
      <c r="P49" s="62"/>
      <c r="Q49" s="55"/>
      <c r="R49" s="55"/>
      <c r="S49" s="55"/>
      <c r="T49" s="55"/>
      <c r="U49" s="55"/>
      <c r="V49" s="55"/>
      <c r="W49" s="55"/>
      <c r="X49" s="55"/>
      <c r="Y49" s="55"/>
      <c r="Z49" s="62"/>
      <c r="AB49" s="54"/>
      <c r="AC49" s="54"/>
      <c r="AD49" s="54"/>
      <c r="AE49" s="54"/>
      <c r="AF49" s="54"/>
      <c r="AG49" s="54"/>
      <c r="AH49" s="54"/>
      <c r="AI49" s="54"/>
    </row>
    <row r="50" spans="1:35" x14ac:dyDescent="0.15">
      <c r="A50" s="62"/>
      <c r="B50" s="62"/>
      <c r="C50" s="62"/>
      <c r="D50" s="62"/>
      <c r="E50" s="41"/>
      <c r="F50" s="41"/>
      <c r="G50" s="41"/>
      <c r="H50" s="41"/>
      <c r="I50" s="62"/>
      <c r="J50" s="62"/>
      <c r="K50" s="62"/>
      <c r="L50" s="62"/>
      <c r="M50" s="62"/>
      <c r="N50" s="62"/>
      <c r="O50" s="41"/>
      <c r="P50" s="62"/>
      <c r="Q50" s="62"/>
      <c r="R50" s="62"/>
      <c r="S50" s="62"/>
      <c r="T50" s="62"/>
      <c r="U50" s="62"/>
      <c r="V50" s="62"/>
      <c r="W50" s="62"/>
      <c r="X50" s="62"/>
      <c r="Y50" s="62"/>
      <c r="Z50" s="62"/>
      <c r="AB50" s="41"/>
      <c r="AC50" s="41"/>
      <c r="AD50" s="41"/>
      <c r="AE50" s="41"/>
      <c r="AF50" s="41"/>
      <c r="AG50" s="41"/>
      <c r="AH50" s="41"/>
      <c r="AI50" s="41"/>
    </row>
    <row r="51" spans="1:35" x14ac:dyDescent="0.15">
      <c r="A51" s="62"/>
      <c r="B51" s="62"/>
      <c r="C51" s="62"/>
      <c r="D51" s="62"/>
      <c r="E51" s="41"/>
      <c r="F51" s="41"/>
      <c r="G51" s="41"/>
      <c r="H51" s="41"/>
      <c r="I51" s="62"/>
      <c r="J51" s="62"/>
      <c r="K51" s="62"/>
      <c r="L51" s="62"/>
      <c r="M51" s="62"/>
      <c r="N51" s="62"/>
      <c r="O51" s="41"/>
      <c r="P51" s="62"/>
      <c r="Q51" s="62"/>
      <c r="R51" s="62"/>
      <c r="S51" s="62"/>
      <c r="T51" s="62"/>
      <c r="U51" s="62"/>
      <c r="V51" s="62"/>
      <c r="W51" s="62"/>
      <c r="X51" s="62"/>
      <c r="Y51" s="62"/>
      <c r="Z51" s="62"/>
      <c r="AB51" s="45"/>
      <c r="AC51" s="45"/>
      <c r="AD51" s="45"/>
      <c r="AE51" s="45"/>
      <c r="AF51" s="45"/>
      <c r="AG51" s="41"/>
      <c r="AH51" s="45"/>
      <c r="AI51" s="45"/>
    </row>
    <row r="52" spans="1:35" x14ac:dyDescent="0.15">
      <c r="A52" s="62"/>
      <c r="B52" s="62"/>
      <c r="C52" s="62"/>
      <c r="D52" s="62"/>
      <c r="E52" s="41"/>
      <c r="F52" s="41"/>
      <c r="G52" s="41"/>
      <c r="H52" s="41"/>
      <c r="I52" s="62"/>
      <c r="J52" s="62"/>
      <c r="K52" s="62"/>
      <c r="L52" s="62"/>
      <c r="M52" s="62"/>
      <c r="N52" s="62"/>
      <c r="O52" s="41"/>
      <c r="P52" s="62"/>
      <c r="Q52" s="62"/>
      <c r="R52" s="62"/>
      <c r="S52" s="62"/>
      <c r="T52" s="62"/>
      <c r="U52" s="62"/>
      <c r="V52" s="62"/>
      <c r="W52" s="62"/>
      <c r="X52" s="62"/>
      <c r="Y52" s="62"/>
      <c r="Z52" s="62"/>
    </row>
    <row r="53" spans="1:35" x14ac:dyDescent="0.15">
      <c r="A53" s="62"/>
      <c r="B53" s="62"/>
      <c r="C53" s="62"/>
      <c r="D53" s="62"/>
      <c r="E53" s="41"/>
      <c r="F53" s="41"/>
      <c r="G53" s="41"/>
      <c r="H53" s="41"/>
      <c r="I53" s="62"/>
      <c r="J53" s="62"/>
      <c r="K53" s="62"/>
      <c r="L53" s="62"/>
      <c r="M53" s="62"/>
      <c r="N53" s="62"/>
      <c r="O53" s="41"/>
      <c r="P53" s="62"/>
      <c r="Q53" s="62"/>
      <c r="R53" s="62"/>
      <c r="S53" s="62"/>
      <c r="T53" s="62"/>
      <c r="U53" s="62"/>
      <c r="V53" s="62"/>
      <c r="W53" s="62"/>
      <c r="X53" s="62"/>
      <c r="Y53" s="62"/>
      <c r="Z53" s="62"/>
    </row>
    <row r="54" spans="1:35" x14ac:dyDescent="0.15">
      <c r="A54" s="62"/>
      <c r="B54" s="62"/>
      <c r="C54" s="62"/>
      <c r="D54" s="62"/>
      <c r="E54" s="41"/>
      <c r="F54" s="41"/>
      <c r="G54" s="41"/>
      <c r="H54" s="41"/>
      <c r="I54" s="62"/>
      <c r="J54" s="62"/>
      <c r="K54" s="62"/>
      <c r="L54" s="62"/>
      <c r="M54" s="62"/>
      <c r="N54" s="62"/>
      <c r="O54" s="41"/>
      <c r="P54" s="62"/>
      <c r="Q54" s="62"/>
      <c r="R54" s="62"/>
      <c r="S54" s="62"/>
      <c r="T54" s="62"/>
      <c r="U54" s="62"/>
      <c r="V54" s="62"/>
      <c r="W54" s="62"/>
      <c r="X54" s="62"/>
      <c r="Y54" s="62"/>
      <c r="Z54" s="62"/>
    </row>
    <row r="55" spans="1:35" x14ac:dyDescent="0.15">
      <c r="L55" s="62"/>
      <c r="M55" s="62"/>
      <c r="N55" s="62"/>
      <c r="O55" s="41"/>
      <c r="P55" s="62"/>
      <c r="Q55" s="62"/>
      <c r="R55" s="62"/>
      <c r="S55" s="62"/>
      <c r="T55" s="62"/>
      <c r="U55" s="62"/>
      <c r="V55" s="62"/>
      <c r="W55" s="62"/>
      <c r="X55" s="62"/>
      <c r="Y55" s="62"/>
      <c r="Z55" s="62"/>
    </row>
    <row r="56" spans="1:35" x14ac:dyDescent="0.15">
      <c r="L56" s="62"/>
      <c r="M56" s="62"/>
      <c r="N56" s="62"/>
      <c r="O56" s="41"/>
      <c r="P56" s="62"/>
      <c r="Q56" s="62"/>
      <c r="R56" s="62"/>
      <c r="S56" s="62"/>
      <c r="T56" s="62"/>
      <c r="U56" s="62"/>
      <c r="V56" s="62"/>
      <c r="W56" s="62"/>
      <c r="X56" s="62"/>
      <c r="Y56" s="62"/>
      <c r="Z56" s="62"/>
    </row>
    <row r="57" spans="1:35" x14ac:dyDescent="0.15">
      <c r="L57" s="62"/>
      <c r="M57" s="62"/>
      <c r="N57" s="62"/>
      <c r="O57" s="41"/>
      <c r="P57" s="62"/>
      <c r="Q57" s="62"/>
      <c r="R57" s="62"/>
      <c r="S57" s="62"/>
      <c r="T57" s="62"/>
      <c r="U57" s="62"/>
      <c r="V57" s="62"/>
      <c r="W57" s="62"/>
      <c r="X57" s="62"/>
      <c r="Y57" s="62"/>
      <c r="Z57" s="62"/>
    </row>
    <row r="58" spans="1:35" x14ac:dyDescent="0.15">
      <c r="L58" s="62"/>
      <c r="M58" s="62"/>
      <c r="N58" s="62"/>
      <c r="O58" s="41"/>
      <c r="P58" s="62"/>
      <c r="Q58" s="62"/>
      <c r="R58" s="62"/>
      <c r="S58" s="62"/>
      <c r="T58" s="62"/>
      <c r="U58" s="62"/>
      <c r="V58" s="62"/>
      <c r="W58" s="62"/>
      <c r="X58" s="62"/>
      <c r="Y58" s="62"/>
      <c r="Z58" s="62"/>
    </row>
    <row r="59" spans="1:35" x14ac:dyDescent="0.15">
      <c r="L59" s="62"/>
      <c r="M59" s="62"/>
      <c r="N59" s="62"/>
      <c r="O59" s="41"/>
      <c r="P59" s="62"/>
      <c r="Q59" s="62"/>
      <c r="R59" s="62"/>
      <c r="S59" s="62"/>
      <c r="T59" s="62"/>
      <c r="U59" s="62"/>
      <c r="V59" s="62"/>
      <c r="W59" s="62"/>
      <c r="X59" s="62"/>
      <c r="Y59" s="62"/>
      <c r="Z59" s="62"/>
    </row>
    <row r="60" spans="1:35" x14ac:dyDescent="0.15">
      <c r="L60" s="62"/>
      <c r="Q60" s="62"/>
      <c r="R60" s="62"/>
      <c r="S60" s="62"/>
      <c r="T60" s="62"/>
      <c r="U60" s="62"/>
      <c r="V60" s="62"/>
      <c r="W60" s="62"/>
      <c r="X60" s="62"/>
      <c r="Y60" s="62"/>
      <c r="Z60" s="62"/>
    </row>
    <row r="61" spans="1:35" x14ac:dyDescent="0.15">
      <c r="Q61" s="62"/>
      <c r="R61" s="62"/>
      <c r="S61" s="62"/>
      <c r="T61" s="62"/>
      <c r="U61" s="62"/>
      <c r="V61" s="62"/>
      <c r="W61" s="62"/>
      <c r="X61" s="62"/>
      <c r="Y61" s="62"/>
    </row>
    <row r="62" spans="1:35" x14ac:dyDescent="0.15">
      <c r="Q62" s="62"/>
      <c r="R62" s="62"/>
      <c r="S62" s="62"/>
      <c r="T62" s="62"/>
      <c r="U62" s="62"/>
      <c r="V62" s="62"/>
      <c r="W62" s="62"/>
      <c r="X62" s="62"/>
      <c r="Y62" s="62"/>
    </row>
    <row r="63" spans="1:35" x14ac:dyDescent="0.15">
      <c r="Q63" s="62"/>
      <c r="R63" s="62"/>
      <c r="S63" s="62"/>
      <c r="T63" s="62"/>
      <c r="U63" s="62"/>
      <c r="V63" s="62"/>
      <c r="W63" s="62"/>
      <c r="X63" s="62"/>
      <c r="Y63" s="62"/>
    </row>
  </sheetData>
  <sheetProtection algorithmName="SHA-512" hashValue="L0JOFJgdCnEWXKggyNUDAdUhh4kUTznRJ+9ibe2fPKLLR36wKR3VdrWPeXlNFlCUqzO9Hib/+DrQlzevYzZxfg==" saltValue="P+QLjmWsN+AWT5po1eiHVg==" spinCount="100000" sheet="1" objects="1" scenarios="1"/>
  <mergeCells count="69">
    <mergeCell ref="A24:L24"/>
    <mergeCell ref="X14:Y14"/>
    <mergeCell ref="AH33:AI33"/>
    <mergeCell ref="AH34:AI34"/>
    <mergeCell ref="AH35:AI35"/>
    <mergeCell ref="Q21:R21"/>
    <mergeCell ref="Q23:R23"/>
    <mergeCell ref="C22:D22"/>
    <mergeCell ref="I22:L22"/>
    <mergeCell ref="C21:D21"/>
    <mergeCell ref="I21:L21"/>
    <mergeCell ref="Q24:R24"/>
    <mergeCell ref="C23:D23"/>
    <mergeCell ref="I23:L23"/>
    <mergeCell ref="C16:D16"/>
    <mergeCell ref="I16:L16"/>
    <mergeCell ref="C8:D8"/>
    <mergeCell ref="I8:L8"/>
    <mergeCell ref="C9:D9"/>
    <mergeCell ref="I9:L9"/>
    <mergeCell ref="I10:L10"/>
    <mergeCell ref="C11:D11"/>
    <mergeCell ref="I11:L11"/>
    <mergeCell ref="C10:D10"/>
    <mergeCell ref="C12:D12"/>
    <mergeCell ref="I12:L12"/>
    <mergeCell ref="C13:D13"/>
    <mergeCell ref="I13:L13"/>
    <mergeCell ref="I20:L20"/>
    <mergeCell ref="S1:Y1"/>
    <mergeCell ref="AG1:AI1"/>
    <mergeCell ref="C7:D7"/>
    <mergeCell ref="I7:L7"/>
    <mergeCell ref="X7:Y7"/>
    <mergeCell ref="Z1:AB1"/>
    <mergeCell ref="C14:D14"/>
    <mergeCell ref="I14:L14"/>
    <mergeCell ref="C15:D15"/>
    <mergeCell ref="I15:L15"/>
    <mergeCell ref="B1:Q1"/>
    <mergeCell ref="Q19:R19"/>
    <mergeCell ref="Q20:R20"/>
    <mergeCell ref="C19:D19"/>
    <mergeCell ref="I19:L19"/>
    <mergeCell ref="C20:D20"/>
    <mergeCell ref="Q17:W17"/>
    <mergeCell ref="C17:D17"/>
    <mergeCell ref="I17:L17"/>
    <mergeCell ref="C18:D18"/>
    <mergeCell ref="I18:L18"/>
    <mergeCell ref="AH46:AI46"/>
    <mergeCell ref="AH47:AI47"/>
    <mergeCell ref="AH41:AI41"/>
    <mergeCell ref="AH42:AI42"/>
    <mergeCell ref="AH43:AI43"/>
    <mergeCell ref="Q25:R25"/>
    <mergeCell ref="Q26:R26"/>
    <mergeCell ref="Q22:R22"/>
    <mergeCell ref="AH44:AI44"/>
    <mergeCell ref="AH45:AI45"/>
    <mergeCell ref="AH29:AI29"/>
    <mergeCell ref="AH30:AI30"/>
    <mergeCell ref="AH31:AI31"/>
    <mergeCell ref="AH32:AI32"/>
    <mergeCell ref="AH40:AI40"/>
    <mergeCell ref="AH37:AI37"/>
    <mergeCell ref="AH38:AI38"/>
    <mergeCell ref="AH39:AI39"/>
    <mergeCell ref="AH36:AI36"/>
  </mergeCells>
  <conditionalFormatting sqref="AB45 AB41:AB42">
    <cfRule type="expression" dxfId="80" priority="216" stopIfTrue="1">
      <formula>(AD41="")</formula>
    </cfRule>
    <cfRule type="expression" dxfId="79" priority="217" stopIfTrue="1">
      <formula>(NOT(OR(AD41="A",AD41="B",AD41="C",AD41="D",AD41="X",AD41="P")))</formula>
    </cfRule>
  </conditionalFormatting>
  <conditionalFormatting sqref="AA26 AA23 AA10:AA11 A7:A16 A19:A23 Q8 Q12 AA19 AA29:AA40">
    <cfRule type="expression" dxfId="78" priority="213" stopIfTrue="1">
      <formula>(C7="")</formula>
    </cfRule>
  </conditionalFormatting>
  <conditionalFormatting sqref="AB26 AB23 AB10:AB11 B7:B16 B19:B23 R8 R12 AB19 AB29:AB40">
    <cfRule type="expression" dxfId="77" priority="212" stopIfTrue="1">
      <formula>(C7="")</formula>
    </cfRule>
  </conditionalFormatting>
  <conditionalFormatting sqref="A28">
    <cfRule type="expression" dxfId="76" priority="207" stopIfTrue="1">
      <formula>(C28="")</formula>
    </cfRule>
  </conditionalFormatting>
  <conditionalFormatting sqref="B28">
    <cfRule type="expression" dxfId="75" priority="206" stopIfTrue="1">
      <formula>(C28="")</formula>
    </cfRule>
  </conditionalFormatting>
  <conditionalFormatting sqref="I28">
    <cfRule type="expression" dxfId="74" priority="205" stopIfTrue="1">
      <formula>(K28="")</formula>
    </cfRule>
  </conditionalFormatting>
  <conditionalFormatting sqref="J28">
    <cfRule type="expression" dxfId="73" priority="204" stopIfTrue="1">
      <formula>(K28="")</formula>
    </cfRule>
  </conditionalFormatting>
  <conditionalFormatting sqref="Q7">
    <cfRule type="expression" dxfId="72" priority="203" stopIfTrue="1">
      <formula>(S7="")</formula>
    </cfRule>
  </conditionalFormatting>
  <conditionalFormatting sqref="R7">
    <cfRule type="expression" dxfId="71" priority="202" stopIfTrue="1">
      <formula>(S7="")</formula>
    </cfRule>
  </conditionalFormatting>
  <conditionalFormatting sqref="A11">
    <cfRule type="expression" dxfId="70" priority="196" stopIfTrue="1">
      <formula>(C11="")</formula>
    </cfRule>
  </conditionalFormatting>
  <conditionalFormatting sqref="B11">
    <cfRule type="expression" dxfId="69" priority="195" stopIfTrue="1">
      <formula>(C11="")</formula>
    </cfRule>
  </conditionalFormatting>
  <conditionalFormatting sqref="A22">
    <cfRule type="expression" dxfId="68" priority="194" stopIfTrue="1">
      <formula>(C22="")</formula>
    </cfRule>
  </conditionalFormatting>
  <conditionalFormatting sqref="B22">
    <cfRule type="expression" dxfId="67" priority="193" stopIfTrue="1">
      <formula>(C22="")</formula>
    </cfRule>
  </conditionalFormatting>
  <conditionalFormatting sqref="AG9:AG16 H7:H16 H19:H23 W12 AG19 AG21:AG25 AG29:AG39 W7:W8">
    <cfRule type="expression" dxfId="66" priority="130" stopIfTrue="1">
      <formula>H7&lt;&gt;""</formula>
    </cfRule>
  </conditionalFormatting>
  <conditionalFormatting sqref="AA9">
    <cfRule type="expression" dxfId="65" priority="115" stopIfTrue="1">
      <formula>(AC9="")</formula>
    </cfRule>
  </conditionalFormatting>
  <conditionalFormatting sqref="AB9">
    <cfRule type="expression" dxfId="64" priority="114" stopIfTrue="1">
      <formula>(AC9="")</formula>
    </cfRule>
  </conditionalFormatting>
  <conditionalFormatting sqref="AA28">
    <cfRule type="expression" dxfId="63" priority="848" stopIfTrue="1">
      <formula>(#REF!="")</formula>
    </cfRule>
  </conditionalFormatting>
  <conditionalFormatting sqref="AA13">
    <cfRule type="expression" dxfId="62" priority="81" stopIfTrue="1">
      <formula>(AC13="")</formula>
    </cfRule>
  </conditionalFormatting>
  <conditionalFormatting sqref="AB13">
    <cfRule type="expression" dxfId="61" priority="80" stopIfTrue="1">
      <formula>(AC13="")</formula>
    </cfRule>
  </conditionalFormatting>
  <conditionalFormatting sqref="AA16">
    <cfRule type="expression" dxfId="60" priority="75" stopIfTrue="1">
      <formula>(AC16="")</formula>
    </cfRule>
  </conditionalFormatting>
  <conditionalFormatting sqref="AB16">
    <cfRule type="expression" dxfId="59" priority="74" stopIfTrue="1">
      <formula>(AC16="")</formula>
    </cfRule>
  </conditionalFormatting>
  <conditionalFormatting sqref="AA15">
    <cfRule type="expression" dxfId="58" priority="72" stopIfTrue="1">
      <formula>(AC15="")</formula>
    </cfRule>
  </conditionalFormatting>
  <conditionalFormatting sqref="AB15">
    <cfRule type="expression" dxfId="57" priority="71" stopIfTrue="1">
      <formula>(AC15="")</formula>
    </cfRule>
  </conditionalFormatting>
  <conditionalFormatting sqref="AA14">
    <cfRule type="expression" dxfId="56" priority="69" stopIfTrue="1">
      <formula>(AC14="")</formula>
    </cfRule>
  </conditionalFormatting>
  <conditionalFormatting sqref="AB14">
    <cfRule type="expression" dxfId="55" priority="68" stopIfTrue="1">
      <formula>(AC14="")</formula>
    </cfRule>
  </conditionalFormatting>
  <conditionalFormatting sqref="AA21">
    <cfRule type="expression" dxfId="54" priority="66" stopIfTrue="1">
      <formula>(AC21="")</formula>
    </cfRule>
  </conditionalFormatting>
  <conditionalFormatting sqref="AB21">
    <cfRule type="expression" dxfId="53" priority="65" stopIfTrue="1">
      <formula>(AC21="")</formula>
    </cfRule>
  </conditionalFormatting>
  <conditionalFormatting sqref="AA22">
    <cfRule type="expression" dxfId="52" priority="63" stopIfTrue="1">
      <formula>(AC22="")</formula>
    </cfRule>
  </conditionalFormatting>
  <conditionalFormatting sqref="AB22">
    <cfRule type="expression" dxfId="51" priority="62" stopIfTrue="1">
      <formula>(AC22="")</formula>
    </cfRule>
  </conditionalFormatting>
  <conditionalFormatting sqref="AA12">
    <cfRule type="expression" dxfId="50" priority="60" stopIfTrue="1">
      <formula>(AC12="")</formula>
    </cfRule>
  </conditionalFormatting>
  <conditionalFormatting sqref="AB12">
    <cfRule type="expression" dxfId="49" priority="59" stopIfTrue="1">
      <formula>(AC12="")</formula>
    </cfRule>
  </conditionalFormatting>
  <conditionalFormatting sqref="A29:A43">
    <cfRule type="expression" dxfId="48" priority="53" stopIfTrue="1">
      <formula>(C29="")</formula>
    </cfRule>
  </conditionalFormatting>
  <conditionalFormatting sqref="B29:B43">
    <cfRule type="expression" dxfId="47" priority="52" stopIfTrue="1">
      <formula>(C29="")</formula>
    </cfRule>
  </conditionalFormatting>
  <conditionalFormatting sqref="I29:I43">
    <cfRule type="expression" dxfId="46" priority="51" stopIfTrue="1">
      <formula>(K29="")</formula>
    </cfRule>
  </conditionalFormatting>
  <conditionalFormatting sqref="J29:J43">
    <cfRule type="expression" dxfId="45" priority="50" stopIfTrue="1">
      <formula>(K29="")</formula>
    </cfRule>
  </conditionalFormatting>
  <conditionalFormatting sqref="AA25">
    <cfRule type="expression" dxfId="44" priority="42" stopIfTrue="1">
      <formula>(AC25="")</formula>
    </cfRule>
  </conditionalFormatting>
  <conditionalFormatting sqref="AB25">
    <cfRule type="expression" dxfId="43" priority="41" stopIfTrue="1">
      <formula>(AC25="")</formula>
    </cfRule>
  </conditionalFormatting>
  <conditionalFormatting sqref="AA24">
    <cfRule type="expression" dxfId="42" priority="39" stopIfTrue="1">
      <formula>(AC24="")</formula>
    </cfRule>
  </conditionalFormatting>
  <conditionalFormatting sqref="AB24">
    <cfRule type="expression" dxfId="41" priority="38" stopIfTrue="1">
      <formula>(AC24="")</formula>
    </cfRule>
  </conditionalFormatting>
  <conditionalFormatting sqref="AG18">
    <cfRule type="expression" dxfId="40" priority="31" stopIfTrue="1">
      <formula>AG18&lt;&gt;""</formula>
    </cfRule>
  </conditionalFormatting>
  <conditionalFormatting sqref="AA18">
    <cfRule type="expression" dxfId="39" priority="30" stopIfTrue="1">
      <formula>(AC18="")</formula>
    </cfRule>
  </conditionalFormatting>
  <conditionalFormatting sqref="AB18">
    <cfRule type="expression" dxfId="38" priority="29" stopIfTrue="1">
      <formula>(AC18="")</formula>
    </cfRule>
  </conditionalFormatting>
  <conditionalFormatting sqref="AG17">
    <cfRule type="expression" dxfId="37" priority="28" stopIfTrue="1">
      <formula>AG17&lt;&gt;""</formula>
    </cfRule>
  </conditionalFormatting>
  <conditionalFormatting sqref="AA17">
    <cfRule type="expression" dxfId="36" priority="27" stopIfTrue="1">
      <formula>(AC17="")</formula>
    </cfRule>
  </conditionalFormatting>
  <conditionalFormatting sqref="AB17">
    <cfRule type="expression" dxfId="35" priority="26" stopIfTrue="1">
      <formula>(AC17="")</formula>
    </cfRule>
  </conditionalFormatting>
  <conditionalFormatting sqref="Q20:R20">
    <cfRule type="expression" dxfId="34" priority="25">
      <formula>$Q$20&lt;2</formula>
    </cfRule>
  </conditionalFormatting>
  <conditionalFormatting sqref="A17">
    <cfRule type="expression" dxfId="33" priority="24" stopIfTrue="1">
      <formula>(C17="")</formula>
    </cfRule>
  </conditionalFormatting>
  <conditionalFormatting sqref="B17">
    <cfRule type="expression" dxfId="32" priority="23" stopIfTrue="1">
      <formula>(C17="")</formula>
    </cfRule>
  </conditionalFormatting>
  <conditionalFormatting sqref="H17">
    <cfRule type="expression" dxfId="31" priority="22" stopIfTrue="1">
      <formula>H17&lt;&gt;""</formula>
    </cfRule>
  </conditionalFormatting>
  <conditionalFormatting sqref="A3">
    <cfRule type="expression" dxfId="30" priority="1080" stopIfTrue="1">
      <formula>SUM(F7:F23)&lt;40</formula>
    </cfRule>
    <cfRule type="expression" dxfId="29" priority="1081" stopIfTrue="1">
      <formula>SUM(F7:F23)&gt;40</formula>
    </cfRule>
  </conditionalFormatting>
  <conditionalFormatting sqref="A18">
    <cfRule type="expression" dxfId="28" priority="21" stopIfTrue="1">
      <formula>(C18="")</formula>
    </cfRule>
  </conditionalFormatting>
  <conditionalFormatting sqref="B18">
    <cfRule type="expression" dxfId="27" priority="20" stopIfTrue="1">
      <formula>(C18="")</formula>
    </cfRule>
  </conditionalFormatting>
  <conditionalFormatting sqref="H18">
    <cfRule type="expression" dxfId="26" priority="19" stopIfTrue="1">
      <formula>H18&lt;&gt;""</formula>
    </cfRule>
  </conditionalFormatting>
  <conditionalFormatting sqref="Q11">
    <cfRule type="expression" dxfId="25" priority="18" stopIfTrue="1">
      <formula>(S11="")</formula>
    </cfRule>
  </conditionalFormatting>
  <conditionalFormatting sqref="R11">
    <cfRule type="expression" dxfId="24" priority="17" stopIfTrue="1">
      <formula>(S11="")</formula>
    </cfRule>
  </conditionalFormatting>
  <conditionalFormatting sqref="W11">
    <cfRule type="expression" dxfId="23" priority="16" stopIfTrue="1">
      <formula>W11&lt;&gt;""</formula>
    </cfRule>
  </conditionalFormatting>
  <conditionalFormatting sqref="Q10">
    <cfRule type="expression" dxfId="22" priority="15" stopIfTrue="1">
      <formula>(S10="")</formula>
    </cfRule>
  </conditionalFormatting>
  <conditionalFormatting sqref="R10">
    <cfRule type="expression" dxfId="21" priority="14" stopIfTrue="1">
      <formula>(S10="")</formula>
    </cfRule>
  </conditionalFormatting>
  <conditionalFormatting sqref="W10">
    <cfRule type="expression" dxfId="20" priority="13" stopIfTrue="1">
      <formula>W10&lt;&gt;""</formula>
    </cfRule>
  </conditionalFormatting>
  <conditionalFormatting sqref="Q9">
    <cfRule type="expression" dxfId="19" priority="12" stopIfTrue="1">
      <formula>(S9="")</formula>
    </cfRule>
  </conditionalFormatting>
  <conditionalFormatting sqref="R9">
    <cfRule type="expression" dxfId="18" priority="11" stopIfTrue="1">
      <formula>(S9="")</formula>
    </cfRule>
  </conditionalFormatting>
  <conditionalFormatting sqref="W9">
    <cfRule type="expression" dxfId="17" priority="10" stopIfTrue="1">
      <formula>W9&lt;&gt;""</formula>
    </cfRule>
  </conditionalFormatting>
  <conditionalFormatting sqref="Q13">
    <cfRule type="expression" dxfId="16" priority="9" stopIfTrue="1">
      <formula>(S13="")</formula>
    </cfRule>
  </conditionalFormatting>
  <conditionalFormatting sqref="R13">
    <cfRule type="expression" dxfId="15" priority="8" stopIfTrue="1">
      <formula>(S13="")</formula>
    </cfRule>
  </conditionalFormatting>
  <conditionalFormatting sqref="W13">
    <cfRule type="expression" dxfId="14" priority="7" stopIfTrue="1">
      <formula>W13&lt;&gt;""</formula>
    </cfRule>
  </conditionalFormatting>
  <conditionalFormatting sqref="AA7:AA8">
    <cfRule type="expression" dxfId="13" priority="1113" stopIfTrue="1">
      <formula>SUM(AF9:AF25)&lt;50</formula>
    </cfRule>
    <cfRule type="expression" dxfId="12" priority="1114" stopIfTrue="1">
      <formula>SUM(AF9:AF25)&gt;50</formula>
    </cfRule>
  </conditionalFormatting>
  <conditionalFormatting sqref="AG20">
    <cfRule type="expression" dxfId="11" priority="6" stopIfTrue="1">
      <formula>AG20&lt;&gt;""</formula>
    </cfRule>
  </conditionalFormatting>
  <conditionalFormatting sqref="AA20">
    <cfRule type="expression" dxfId="10" priority="5" stopIfTrue="1">
      <formula>(AC20="")</formula>
    </cfRule>
  </conditionalFormatting>
  <conditionalFormatting sqref="AB20">
    <cfRule type="expression" dxfId="9" priority="4" stopIfTrue="1">
      <formula>(AC20="")</formula>
    </cfRule>
  </conditionalFormatting>
  <conditionalFormatting sqref="AA27">
    <cfRule type="expression" dxfId="8" priority="1119" stopIfTrue="1">
      <formula>SUM(AF33:AF40)&lt;5</formula>
    </cfRule>
    <cfRule type="expression" dxfId="7" priority="1120" stopIfTrue="1">
      <formula>SUM(AF33:AF40)&gt;5</formula>
    </cfRule>
  </conditionalFormatting>
  <conditionalFormatting sqref="AA3">
    <cfRule type="expression" dxfId="6" priority="1125" stopIfTrue="1">
      <formula>SUM(AE9:AE40)&lt;55</formula>
    </cfRule>
    <cfRule type="expression" dxfId="5" priority="1126" stopIfTrue="1">
      <formula>SUM(AE9:AE40)&gt;55</formula>
    </cfRule>
  </conditionalFormatting>
  <conditionalFormatting sqref="Q14">
    <cfRule type="expression" dxfId="4" priority="3" stopIfTrue="1">
      <formula>(S14="")</formula>
    </cfRule>
  </conditionalFormatting>
  <conditionalFormatting sqref="R14">
    <cfRule type="expression" dxfId="3" priority="2" stopIfTrue="1">
      <formula>(S14="")</formula>
    </cfRule>
  </conditionalFormatting>
  <conditionalFormatting sqref="W14">
    <cfRule type="expression" dxfId="2" priority="1" stopIfTrue="1">
      <formula>W14&lt;&gt;""</formula>
    </cfRule>
  </conditionalFormatting>
  <conditionalFormatting sqref="Q3">
    <cfRule type="expression" dxfId="1" priority="1127" stopIfTrue="1">
      <formula>SUM(U7:U13)&lt;25</formula>
    </cfRule>
    <cfRule type="expression" dxfId="0" priority="1128" stopIfTrue="1">
      <formula>SUM(U7:U13)&gt;25</formula>
    </cfRule>
  </conditionalFormatting>
  <printOptions horizontalCentered="1" verticalCentered="1"/>
  <pageMargins left="0.3" right="0.3" top="0.2" bottom="0.2" header="0.5" footer="0.5"/>
  <pageSetup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83203125"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67" t="s">
        <v>2</v>
      </c>
      <c r="B1" s="167"/>
      <c r="C1" s="167"/>
      <c r="D1" s="167"/>
      <c r="E1" s="167"/>
      <c r="F1" s="167"/>
      <c r="G1" s="5"/>
      <c r="H1" s="5"/>
    </row>
    <row r="2" spans="1:8" s="8" customFormat="1" ht="16" customHeight="1" x14ac:dyDescent="0.2">
      <c r="A2" s="168" t="s">
        <v>3</v>
      </c>
      <c r="B2" s="168"/>
      <c r="C2" s="168"/>
      <c r="D2" s="168"/>
      <c r="E2" s="168"/>
      <c r="F2" s="168"/>
      <c r="G2" s="7"/>
      <c r="H2" s="7"/>
    </row>
    <row r="3" spans="1:8" s="8" customFormat="1" ht="14.75" customHeight="1" x14ac:dyDescent="0.2">
      <c r="A3" s="168" t="s">
        <v>80</v>
      </c>
      <c r="B3" s="168"/>
      <c r="C3" s="168"/>
      <c r="D3" s="168"/>
      <c r="E3" s="168"/>
      <c r="F3" s="168"/>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69" t="str">
        <f>'PASS-AGB'!B1</f>
        <v>LNAME, FNAME</v>
      </c>
      <c r="C7" s="169"/>
      <c r="D7" s="169"/>
      <c r="E7" s="170"/>
      <c r="F7" s="171"/>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72">
        <f>'PASS-AGB'!S1</f>
        <v>99999999</v>
      </c>
      <c r="C10" s="172"/>
      <c r="D10" s="172"/>
      <c r="E10" s="119" t="d">
        <f>'PASS-AGB'!Q17</f>
        <v>1899-12-30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5"/>
      <c r="B13" s="173"/>
      <c r="C13" s="173"/>
      <c r="D13" s="173"/>
      <c r="E13" s="174" t="str">
        <f>'PASS-AGB'!Z1</f>
        <v>PASS-AGB</v>
      </c>
      <c r="F13" s="174"/>
      <c r="G13" s="175"/>
      <c r="H13" s="7"/>
    </row>
    <row r="14" spans="1:8" s="8" customFormat="1" ht="10.5" customHeight="1" x14ac:dyDescent="0.2">
      <c r="A14" s="9"/>
      <c r="B14" s="176"/>
      <c r="C14" s="176"/>
      <c r="D14" s="94"/>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69" t="str">
        <f>'PASS-AGB'!AG1</f>
        <v>ADVISOR</v>
      </c>
      <c r="C16" s="169"/>
      <c r="D16" s="14"/>
      <c r="E16" s="97" t="str">
        <f>'PASS-AGB'!Q20</f>
        <v>N/A</v>
      </c>
      <c r="F16" s="10"/>
      <c r="G16" s="7"/>
      <c r="H16" s="7"/>
    </row>
    <row r="17" spans="1:8" s="8" customFormat="1" ht="10.5" customHeight="1" x14ac:dyDescent="0.2">
      <c r="A17" s="9"/>
      <c r="B17" s="9"/>
      <c r="C17" s="9"/>
      <c r="D17" s="9"/>
      <c r="E17" s="10"/>
      <c r="F17" s="10"/>
      <c r="G17" s="7"/>
      <c r="H17" s="7"/>
    </row>
    <row r="18" spans="1:8" s="8" customFormat="1" ht="18" x14ac:dyDescent="0.2">
      <c r="A18" s="11"/>
      <c r="B18" s="177" t="s">
        <v>12</v>
      </c>
      <c r="C18" s="177"/>
      <c r="D18" s="177"/>
      <c r="E18" s="13" t="s">
        <v>13</v>
      </c>
      <c r="F18" s="10"/>
      <c r="G18" s="7"/>
      <c r="H18" s="7"/>
    </row>
    <row r="19" spans="1:8" s="8" customFormat="1" ht="16" customHeight="1" x14ac:dyDescent="0.2">
      <c r="A19" s="9"/>
      <c r="B19" s="177"/>
      <c r="C19" s="177"/>
      <c r="D19" s="177"/>
      <c r="E19" s="97" t="str">
        <f>'PASS-AGB'!Q24</f>
        <v>N/A</v>
      </c>
      <c r="F19" s="10"/>
      <c r="G19" s="7"/>
      <c r="H19" s="7"/>
    </row>
    <row r="20" spans="1:8" s="8" customFormat="1" ht="21.25" customHeight="1" x14ac:dyDescent="0.2">
      <c r="A20" s="11" t="s">
        <v>55</v>
      </c>
      <c r="B20" s="12"/>
      <c r="C20" s="98">
        <f>'PASS-AGB'!Q19</f>
        <v>0</v>
      </c>
      <c r="D20" s="86"/>
      <c r="E20" s="10" t="s">
        <v>50</v>
      </c>
      <c r="F20" s="99">
        <f>'PASS-AGB'!Q21</f>
        <v>0</v>
      </c>
      <c r="G20" s="7"/>
      <c r="H20" s="7"/>
    </row>
    <row r="21" spans="1:8" s="8" customFormat="1" ht="18" x14ac:dyDescent="0.2">
      <c r="A21" s="11" t="s">
        <v>14</v>
      </c>
      <c r="B21" s="12"/>
      <c r="C21" s="166"/>
      <c r="D21" s="166"/>
      <c r="E21" s="10" t="s">
        <v>51</v>
      </c>
      <c r="F21" s="99">
        <f>'PASS-AGB'!Q23</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86"/>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79"/>
      <c r="C25" s="180"/>
      <c r="D25" s="180"/>
      <c r="E25" s="180"/>
      <c r="F25" s="180"/>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87"/>
      <c r="E27" s="10" t="s">
        <v>52</v>
      </c>
      <c r="F27" s="10"/>
      <c r="G27" s="7"/>
      <c r="H27" s="7"/>
    </row>
    <row r="28" spans="1:8" s="8" customFormat="1" ht="21.25" hidden="1" customHeight="1" x14ac:dyDescent="0.2">
      <c r="A28" s="9"/>
      <c r="B28" s="181"/>
      <c r="C28" s="181"/>
      <c r="D28" s="92"/>
      <c r="E28" s="10"/>
      <c r="F28" s="10"/>
      <c r="G28" s="7"/>
      <c r="H28" s="7"/>
    </row>
    <row r="29" spans="1:8" s="8" customFormat="1" ht="19.5" customHeight="1" x14ac:dyDescent="0.2">
      <c r="A29" s="95"/>
      <c r="B29" s="182"/>
      <c r="C29" s="182"/>
      <c r="D29" s="182"/>
      <c r="E29" s="183"/>
      <c r="F29" s="183"/>
      <c r="G29" s="7"/>
      <c r="H29" s="7"/>
    </row>
    <row r="30" spans="1:8" s="8" customFormat="1" ht="7" customHeight="1" x14ac:dyDescent="0.2">
      <c r="A30" s="11"/>
      <c r="B30" s="9"/>
      <c r="C30" s="9"/>
      <c r="D30" s="88"/>
      <c r="E30" s="10"/>
      <c r="F30" s="10"/>
      <c r="G30" s="7"/>
      <c r="H30" s="7"/>
    </row>
    <row r="31" spans="1:8" s="8" customFormat="1" ht="19.5" customHeight="1" x14ac:dyDescent="0.2">
      <c r="A31" s="11" t="s">
        <v>17</v>
      </c>
      <c r="B31" s="9"/>
      <c r="C31" s="9"/>
      <c r="D31" s="18"/>
      <c r="E31" s="93"/>
      <c r="F31" s="10"/>
      <c r="G31" s="7"/>
      <c r="H31" s="7"/>
    </row>
    <row r="32" spans="1:8" s="8" customFormat="1" ht="16" customHeight="1" x14ac:dyDescent="0.2">
      <c r="A32" s="9"/>
      <c r="B32" s="89"/>
      <c r="C32" s="11"/>
      <c r="D32" s="11"/>
      <c r="E32" s="10" t="s">
        <v>56</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57</v>
      </c>
      <c r="B38" s="19"/>
      <c r="C38" s="19"/>
      <c r="D38" s="19"/>
      <c r="E38" s="90"/>
      <c r="F38" s="90"/>
      <c r="G38" s="21"/>
      <c r="H38" s="21"/>
    </row>
    <row r="39" spans="1:9" ht="16" x14ac:dyDescent="0.2">
      <c r="A39" s="20"/>
      <c r="B39" s="184" t="s">
        <v>81</v>
      </c>
      <c r="C39" s="184"/>
      <c r="D39" s="184"/>
      <c r="E39" s="184"/>
      <c r="F39" s="184"/>
      <c r="G39" s="184"/>
      <c r="H39" s="184"/>
      <c r="I39" s="184"/>
    </row>
    <row r="40" spans="1:9" x14ac:dyDescent="0.15">
      <c r="A40" s="19"/>
      <c r="B40" s="19"/>
      <c r="C40" s="19"/>
      <c r="D40" s="19"/>
      <c r="E40" s="20"/>
      <c r="F40" s="20"/>
      <c r="G40" s="21"/>
      <c r="H40" s="21"/>
    </row>
    <row r="41" spans="1:9" ht="3.75" customHeight="1" x14ac:dyDescent="0.15">
      <c r="A41" s="19"/>
      <c r="B41" s="19"/>
      <c r="C41" s="19"/>
      <c r="D41" s="19"/>
      <c r="E41" s="90"/>
      <c r="F41" s="90"/>
      <c r="G41" s="21"/>
      <c r="H41" s="21"/>
    </row>
    <row r="42" spans="1:9" ht="14.75" customHeight="1" x14ac:dyDescent="0.2">
      <c r="A42" s="19"/>
      <c r="B42" s="178" t="s">
        <v>71</v>
      </c>
      <c r="C42" s="178"/>
      <c r="D42" s="178"/>
      <c r="E42" s="178"/>
      <c r="F42" s="178"/>
      <c r="G42" s="178"/>
      <c r="H42" s="178"/>
      <c r="I42" s="178"/>
    </row>
    <row r="43" spans="1:9" x14ac:dyDescent="0.15">
      <c r="C43" s="90"/>
      <c r="D43" s="90"/>
    </row>
    <row r="44" spans="1:9" x14ac:dyDescent="0.15">
      <c r="E44" s="90"/>
      <c r="F44" s="90"/>
    </row>
    <row r="45" spans="1:9" ht="13.75" customHeight="1" x14ac:dyDescent="0.2">
      <c r="B45" s="178" t="s">
        <v>72</v>
      </c>
      <c r="C45" s="178"/>
      <c r="D45" s="178"/>
      <c r="E45" s="178"/>
      <c r="F45" s="178"/>
      <c r="G45" s="178"/>
      <c r="H45" s="178"/>
      <c r="I45" s="178"/>
    </row>
    <row r="46" spans="1:9" x14ac:dyDescent="0.15">
      <c r="C46" s="91"/>
      <c r="D46" s="91"/>
    </row>
  </sheetData>
  <sheetProtection algorithmName="SHA-512" hashValue="8MjCvOkfT3MgT8osZokYk/KlTxOq9jaKvEocg/13JII99tKe521kzihaZGSn4+5VRiAhe858xhfxFAPoX6AuWA==" saltValue="VYXgkWzFKaz1OH8BU66NWQ=="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8:D19"/>
  </mergeCells>
  <pageMargins left="0.45" right="0.4" top="0.35" bottom="0.5" header="0.38" footer="0.5"/>
  <pageSetup orientation="portrait"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PASS-AGB</vt:lpstr>
      <vt:lpstr>GRAD CHECK</vt:lpstr>
      <vt:lpstr>ADVISOR'S NOTES</vt:lpstr>
      <vt:lpstr>'GRAD CHECK'!Print_Area</vt:lpstr>
      <vt:lpstr>'PASS-AGB'!Print_Area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2019-05-03T18:49:21Z</cp:lastPrinted>
  <dcterms:created xsi:type="dcterms:W3CDTF">2011-07-12T20:37:04Z</dcterms:created>
  <dcterms:modified xsi:type="dcterms:W3CDTF">2020-09-29T15:05:20Z</dcterms:modified>
</cp:coreProperties>
</file>