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CFC4511C-CB05-C448-8F9E-5B1CB6D402DA}" xr6:coauthVersionLast="45" xr6:coauthVersionMax="45" xr10:uidLastSave="{00000000-0000-0000-0000-000000000000}"/>
  <bookViews>
    <workbookView xWindow="33600" yWindow="460" windowWidth="29040" windowHeight="15840" xr2:uid="{00000000-000D-0000-FFFF-FFFF00000000}"/>
  </bookViews>
  <sheets>
    <sheet name="PASS-CPM" sheetId="3" r:id="rId1"/>
    <sheet name="GRAD CHECK" sheetId="9" r:id="rId2"/>
    <sheet name="ADVISOR'S NOTES" sheetId="1" r:id="rId3"/>
  </sheets>
  <definedNames>
    <definedName name="_xlnm.Print_Area" localSheetId="1">'GRAD CHECK'!$A$1:$I$46</definedName>
    <definedName name="_xlnm.Print_Area" localSheetId="0">'PASS-CPM'!$B$1:$AJ$44</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AG35" i="3" l="1"/>
  <c r="AF35" i="3"/>
  <c r="AE35" i="3"/>
  <c r="AG38" i="3"/>
  <c r="AF38" i="3"/>
  <c r="AE38" i="3"/>
  <c r="AG37" i="3"/>
  <c r="AF37" i="3"/>
  <c r="AE37" i="3"/>
  <c r="AG36" i="3"/>
  <c r="AF36" i="3"/>
  <c r="AE36" i="3"/>
  <c r="AG8" i="3" l="1"/>
  <c r="AF8" i="3"/>
  <c r="AE8" i="3"/>
  <c r="E10" i="9" l="1"/>
  <c r="AG20" i="3" l="1"/>
  <c r="AF20" i="3"/>
  <c r="AE20" i="3"/>
  <c r="AG11" i="3" l="1"/>
  <c r="AF11" i="3"/>
  <c r="AE11" i="3"/>
  <c r="W10" i="3"/>
  <c r="V10" i="3"/>
  <c r="U10" i="3"/>
  <c r="W11" i="3"/>
  <c r="V11" i="3"/>
  <c r="U11" i="3"/>
  <c r="W12" i="3"/>
  <c r="V12" i="3"/>
  <c r="U12" i="3"/>
  <c r="W13" i="3"/>
  <c r="V13" i="3"/>
  <c r="U13" i="3"/>
  <c r="H17" i="3"/>
  <c r="G17" i="3"/>
  <c r="F17" i="3"/>
  <c r="H18" i="3"/>
  <c r="G18" i="3"/>
  <c r="F18" i="3"/>
  <c r="AG24" i="3" l="1"/>
  <c r="AF24" i="3"/>
  <c r="AE24" i="3"/>
  <c r="AG19" i="3"/>
  <c r="AF19" i="3"/>
  <c r="AE19" i="3"/>
  <c r="AG16" i="3"/>
  <c r="AF16" i="3"/>
  <c r="AE16" i="3"/>
  <c r="AG10" i="3" l="1"/>
  <c r="AF10" i="3"/>
  <c r="AE10" i="3"/>
  <c r="AG13" i="3" l="1"/>
  <c r="AF13" i="3"/>
  <c r="AE13" i="3"/>
  <c r="AG23" i="3"/>
  <c r="AF23" i="3"/>
  <c r="AE23" i="3"/>
  <c r="AG15" i="3"/>
  <c r="AF15" i="3"/>
  <c r="AE15" i="3"/>
  <c r="AG17" i="3"/>
  <c r="AF17" i="3"/>
  <c r="AE17" i="3"/>
  <c r="AG18" i="3"/>
  <c r="AF18" i="3"/>
  <c r="AE18" i="3"/>
  <c r="AG21" i="3"/>
  <c r="AF21" i="3"/>
  <c r="AE21" i="3"/>
  <c r="AE22" i="3"/>
  <c r="AF22" i="3"/>
  <c r="AG22" i="3"/>
  <c r="AG14" i="3"/>
  <c r="AF14" i="3"/>
  <c r="AE14" i="3"/>
  <c r="AG9" i="3" l="1"/>
  <c r="AF9" i="3"/>
  <c r="AE9" i="3"/>
  <c r="B16" i="9" l="1"/>
  <c r="E13" i="9"/>
  <c r="B10" i="9"/>
  <c r="B7" i="9"/>
  <c r="P43" i="3" l="1"/>
  <c r="O43" i="3"/>
  <c r="N43" i="3"/>
  <c r="H43" i="3"/>
  <c r="G43" i="3"/>
  <c r="F43" i="3"/>
  <c r="P42" i="3"/>
  <c r="O42" i="3"/>
  <c r="N42" i="3"/>
  <c r="H42" i="3"/>
  <c r="G42" i="3"/>
  <c r="F42" i="3"/>
  <c r="P41" i="3"/>
  <c r="O41" i="3"/>
  <c r="N41" i="3"/>
  <c r="H41" i="3"/>
  <c r="G41" i="3"/>
  <c r="F41" i="3"/>
  <c r="P40" i="3"/>
  <c r="O40" i="3"/>
  <c r="N40" i="3"/>
  <c r="H40" i="3"/>
  <c r="G40" i="3"/>
  <c r="F40" i="3"/>
  <c r="P39" i="3"/>
  <c r="O39" i="3"/>
  <c r="N39" i="3"/>
  <c r="H39" i="3"/>
  <c r="G39" i="3"/>
  <c r="F39" i="3"/>
  <c r="P38" i="3"/>
  <c r="O38" i="3"/>
  <c r="N38" i="3"/>
  <c r="H38" i="3"/>
  <c r="G38" i="3"/>
  <c r="F38" i="3"/>
  <c r="P37" i="3"/>
  <c r="O37" i="3"/>
  <c r="N37" i="3"/>
  <c r="H37" i="3"/>
  <c r="G37" i="3"/>
  <c r="F37" i="3"/>
  <c r="P36" i="3"/>
  <c r="O36" i="3"/>
  <c r="N36" i="3"/>
  <c r="H36" i="3"/>
  <c r="G36" i="3"/>
  <c r="F36" i="3"/>
  <c r="P35" i="3"/>
  <c r="O35" i="3"/>
  <c r="N35" i="3"/>
  <c r="H35" i="3"/>
  <c r="G35" i="3"/>
  <c r="F35" i="3"/>
  <c r="P34" i="3"/>
  <c r="O34" i="3"/>
  <c r="N34" i="3"/>
  <c r="H34" i="3"/>
  <c r="G34" i="3"/>
  <c r="F34" i="3"/>
  <c r="P33" i="3"/>
  <c r="O33" i="3"/>
  <c r="N33" i="3"/>
  <c r="H33" i="3"/>
  <c r="G33" i="3"/>
  <c r="F33" i="3"/>
  <c r="P32" i="3"/>
  <c r="O32" i="3"/>
  <c r="N32" i="3"/>
  <c r="H32" i="3"/>
  <c r="G32" i="3"/>
  <c r="F32" i="3"/>
  <c r="P31" i="3"/>
  <c r="O31" i="3"/>
  <c r="N31" i="3"/>
  <c r="H31" i="3"/>
  <c r="G31" i="3"/>
  <c r="F31" i="3"/>
  <c r="P30" i="3"/>
  <c r="O30" i="3"/>
  <c r="N30" i="3"/>
  <c r="H30" i="3"/>
  <c r="G30" i="3"/>
  <c r="F30" i="3"/>
  <c r="P29" i="3"/>
  <c r="O29" i="3"/>
  <c r="N29" i="3"/>
  <c r="H29" i="3"/>
  <c r="G29" i="3"/>
  <c r="F29" i="3"/>
  <c r="P28" i="3"/>
  <c r="O28" i="3"/>
  <c r="N28" i="3"/>
  <c r="H28" i="3"/>
  <c r="G28" i="3"/>
  <c r="F28" i="3"/>
  <c r="H23" i="3"/>
  <c r="G23" i="3"/>
  <c r="F23" i="3"/>
  <c r="H22" i="3"/>
  <c r="G22" i="3"/>
  <c r="F22" i="3"/>
  <c r="H21" i="3"/>
  <c r="G21" i="3"/>
  <c r="F21" i="3"/>
  <c r="H20" i="3"/>
  <c r="G20" i="3"/>
  <c r="F20" i="3"/>
  <c r="W15" i="3"/>
  <c r="H19" i="3"/>
  <c r="G19" i="3"/>
  <c r="F19" i="3"/>
  <c r="H16" i="3"/>
  <c r="G16" i="3"/>
  <c r="F16" i="3"/>
  <c r="H15" i="3"/>
  <c r="G15" i="3"/>
  <c r="F15" i="3"/>
  <c r="H14" i="3"/>
  <c r="G14" i="3"/>
  <c r="F14" i="3"/>
  <c r="H13" i="3"/>
  <c r="G13" i="3"/>
  <c r="F13" i="3"/>
  <c r="W14" i="3"/>
  <c r="R20" i="3" s="1"/>
  <c r="V14" i="3"/>
  <c r="R21" i="3" s="1"/>
  <c r="U14" i="3"/>
  <c r="R22" i="3" s="1"/>
  <c r="H12" i="3"/>
  <c r="G12" i="3"/>
  <c r="F12" i="3"/>
  <c r="W9" i="3"/>
  <c r="V9" i="3"/>
  <c r="U9" i="3"/>
  <c r="H11" i="3"/>
  <c r="G11" i="3"/>
  <c r="F11" i="3"/>
  <c r="H10" i="3"/>
  <c r="G10" i="3"/>
  <c r="F10" i="3"/>
  <c r="AG12" i="3"/>
  <c r="AF12" i="3"/>
  <c r="AE12" i="3"/>
  <c r="H9" i="3"/>
  <c r="G9" i="3"/>
  <c r="F9" i="3"/>
  <c r="W8" i="3"/>
  <c r="V8" i="3"/>
  <c r="U8" i="3"/>
  <c r="H8" i="3"/>
  <c r="G8" i="3"/>
  <c r="F8" i="3"/>
  <c r="W7" i="3"/>
  <c r="V7" i="3"/>
  <c r="U7" i="3"/>
  <c r="H7" i="3"/>
  <c r="G7" i="3"/>
  <c r="F7" i="3"/>
  <c r="R19" i="3" l="1"/>
  <c r="E16" i="9" s="1"/>
  <c r="R18" i="3"/>
  <c r="C20" i="9" s="1"/>
  <c r="F20" i="9"/>
  <c r="R23" i="3"/>
  <c r="F21" i="9"/>
  <c r="E19" i="9" l="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Kayla Grant</author>
    <author>Mangold, Rose</author>
    <author>Salas, Anna M</author>
    <author>Hood, Patty</author>
  </authors>
  <commentList>
    <comment ref="D7" authorId="0" shapeId="3073"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6</xdr:col>
                <xdr:colOff>0</xdr:colOff>
                <xdr:row>6</xdr:row>
                <xdr:rowOff>0</xdr:rowOff>
              </from>
              <to>
                <xdr:col>11</xdr:col>
                <xdr:colOff>0</xdr:colOff>
                <xdr:row>10</xdr:row>
                <xdr:rowOff>0</xdr:rowOff>
              </to>
            </anchor>
          </commentPr>
        </mc:Fallback>
      </mc:AlternateContent>
    </comment>
    <comment ref="D8" authorId="0" shapeId="3074"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6</xdr:col>
                <xdr:colOff>0</xdr:colOff>
                <xdr:row>6</xdr:row>
                <xdr:rowOff>0</xdr:rowOff>
              </from>
              <to>
                <xdr:col>10</xdr:col>
                <xdr:colOff>444500</xdr:colOff>
                <xdr:row>9</xdr:row>
                <xdr:rowOff>0</xdr:rowOff>
              </to>
            </anchor>
          </commentPr>
        </mc:Fallback>
      </mc:AlternateContent>
    </comment>
    <comment ref="D9" authorId="1" shapeId="3088" xr:uid="{00000000-0006-0000-0000-000003000000}">
      <text>
        <r>
          <rPr>
            <sz val="9"/>
            <color indexed="81"/>
            <rFont val="Tahoma"/>
            <family val="2"/>
          </rPr>
          <t>or 1483 or 1493</t>
        </r>
      </text>
      <mc:AlternateContent xmlns:mc="http://schemas.openxmlformats.org/markup-compatibility/2006">
        <mc:Choice Requires="v"/>
        <mc:Fallback>
          <commentPr defaultSize="0" autoFill="0" autoLine="0">
            <anchor>
              <from>
                <xdr:col>6</xdr:col>
                <xdr:colOff>0</xdr:colOff>
                <xdr:row>7</xdr:row>
                <xdr:rowOff>0</xdr:rowOff>
              </from>
              <to>
                <xdr:col>10</xdr:col>
                <xdr:colOff>279400</xdr:colOff>
                <xdr:row>9</xdr:row>
                <xdr:rowOff>0</xdr:rowOff>
              </to>
            </anchor>
          </commentPr>
        </mc:Fallback>
      </mc:AlternateContent>
    </comment>
    <comment ref="AD9" authorId="2" shapeId="3133" xr:uid="{00000000-0006-0000-0000-000004000000}">
      <text>
        <r>
          <rPr>
            <b/>
            <sz val="9"/>
            <color indexed="81"/>
            <rFont val="Tahoma"/>
            <family val="2"/>
          </rPr>
          <t>OR PBIO 4005
OR NREM 3013</t>
        </r>
      </text>
      <mc:AlternateContent xmlns:mc="http://schemas.openxmlformats.org/markup-compatibility/2006">
        <mc:Choice Requires="v"/>
        <mc:Fallback>
          <commentPr defaultSize="0" autoFill="0" autoLine="0">
            <anchor>
              <from>
                <xdr:col>29</xdr:col>
                <xdr:colOff>317500</xdr:colOff>
                <xdr:row>7</xdr:row>
                <xdr:rowOff>0</xdr:rowOff>
              </from>
              <to>
                <xdr:col>35</xdr:col>
                <xdr:colOff>495300</xdr:colOff>
                <xdr:row>11</xdr:row>
                <xdr:rowOff>0</xdr:rowOff>
              </to>
            </anchor>
          </commentPr>
        </mc:Fallback>
      </mc:AlternateContent>
    </comment>
    <comment ref="T10" authorId="3" shapeId="3123" xr:uid="{00000000-0006-0000-0000-000005000000}">
      <text>
        <r>
          <rPr>
            <sz val="9"/>
            <color indexed="81"/>
            <rFont val="Tahoma"/>
            <family val="2"/>
          </rPr>
          <t>or MATH 2144</t>
        </r>
      </text>
      <mc:AlternateContent xmlns:mc="http://schemas.openxmlformats.org/markup-compatibility/2006">
        <mc:Choice Requires="v"/>
        <mc:Fallback>
          <commentPr defaultSize="0" autoFill="0" autoLine="0">
            <anchor>
              <from>
                <xdr:col>21</xdr:col>
                <xdr:colOff>0</xdr:colOff>
                <xdr:row>8</xdr:row>
                <xdr:rowOff>0</xdr:rowOff>
              </from>
              <to>
                <xdr:col>25</xdr:col>
                <xdr:colOff>101600</xdr:colOff>
                <xdr:row>10</xdr:row>
                <xdr:rowOff>0</xdr:rowOff>
              </to>
            </anchor>
          </commentPr>
        </mc:Fallback>
      </mc:AlternateContent>
    </comment>
    <comment ref="T12" authorId="4" shapeId="3119" xr:uid="{00000000-0006-0000-0000-000006000000}">
      <text>
        <r>
          <rPr>
            <sz val="9"/>
            <color indexed="81"/>
            <rFont val="Tahoma"/>
            <family val="2"/>
          </rPr>
          <t xml:space="preserve">or 1225
</t>
        </r>
      </text>
      <mc:AlternateContent xmlns:mc="http://schemas.openxmlformats.org/markup-compatibility/2006">
        <mc:Choice Requires="v"/>
        <mc:Fallback>
          <commentPr defaultSize="0" autoFill="0" autoLine="0">
            <anchor>
              <from>
                <xdr:col>24</xdr:col>
                <xdr:colOff>139700</xdr:colOff>
                <xdr:row>10</xdr:row>
                <xdr:rowOff>0</xdr:rowOff>
              </from>
              <to>
                <xdr:col>25</xdr:col>
                <xdr:colOff>419100</xdr:colOff>
                <xdr:row>11</xdr:row>
                <xdr:rowOff>0</xdr:rowOff>
              </to>
            </anchor>
          </commentPr>
        </mc:Fallback>
      </mc:AlternateContent>
    </comment>
    <comment ref="T13" authorId="4" shapeId="3120" xr:uid="{00000000-0006-0000-0000-000007000000}">
      <text>
        <r>
          <rPr>
            <sz val="9"/>
            <color indexed="81"/>
            <rFont val="Tahoma"/>
            <family val="2"/>
          </rPr>
          <t>or BCOM 3113
or BCOM 3443
or ENGL 3323</t>
        </r>
      </text>
      <mc:AlternateContent xmlns:mc="http://schemas.openxmlformats.org/markup-compatibility/2006">
        <mc:Choice Requires="v"/>
        <mc:Fallback>
          <commentPr defaultSize="0" autoFill="0" autoLine="0">
            <anchor>
              <from>
                <xdr:col>24</xdr:col>
                <xdr:colOff>139700</xdr:colOff>
                <xdr:row>10</xdr:row>
                <xdr:rowOff>0</xdr:rowOff>
              </from>
              <to>
                <xdr:col>25</xdr:col>
                <xdr:colOff>774700</xdr:colOff>
                <xdr:row>13</xdr:row>
                <xdr:rowOff>0</xdr:rowOff>
              </to>
            </anchor>
          </commentPr>
        </mc:Fallback>
      </mc:AlternateContent>
    </comment>
    <comment ref="T14" authorId="4" shapeId="3121" xr:uid="{00000000-0006-0000-0000-000008000000}">
      <text>
        <r>
          <rPr>
            <sz val="9"/>
            <color indexed="81"/>
            <rFont val="Tahoma"/>
            <family val="2"/>
          </rPr>
          <t xml:space="preserve">or SPCH 2713
or SPCH 3733
</t>
        </r>
      </text>
      <mc:AlternateContent xmlns:mc="http://schemas.openxmlformats.org/markup-compatibility/2006">
        <mc:Choice Requires="v"/>
        <mc:Fallback>
          <commentPr defaultSize="0" autoFill="0" autoLine="0">
            <anchor>
              <from>
                <xdr:col>24</xdr:col>
                <xdr:colOff>139700</xdr:colOff>
                <xdr:row>12</xdr:row>
                <xdr:rowOff>0</xdr:rowOff>
              </from>
              <to>
                <xdr:col>25</xdr:col>
                <xdr:colOff>495300</xdr:colOff>
                <xdr:row>14</xdr:row>
                <xdr:rowOff>0</xdr:rowOff>
              </to>
            </anchor>
          </commentPr>
        </mc:Fallback>
      </mc:AlternateContent>
    </comment>
    <comment ref="AD14" authorId="2" shapeId="3129" xr:uid="{00000000-0006-0000-0000-000009000000}">
      <text>
        <r>
          <rPr>
            <b/>
            <sz val="9"/>
            <color indexed="81"/>
            <rFont val="Tahoma"/>
            <family val="2"/>
          </rPr>
          <t>OR 4573
OR 4993</t>
        </r>
      </text>
      <mc:AlternateContent xmlns:mc="http://schemas.openxmlformats.org/markup-compatibility/2006">
        <mc:Choice Requires="v"/>
        <mc:Fallback>
          <commentPr defaultSize="0" autoFill="0" autoLine="0">
            <anchor>
              <from>
                <xdr:col>29</xdr:col>
                <xdr:colOff>241300</xdr:colOff>
                <xdr:row>12</xdr:row>
                <xdr:rowOff>0</xdr:rowOff>
              </from>
              <to>
                <xdr:col>34</xdr:col>
                <xdr:colOff>508000</xdr:colOff>
                <xdr:row>14</xdr:row>
                <xdr:rowOff>0</xdr:rowOff>
              </to>
            </anchor>
          </commentPr>
        </mc:Fallback>
      </mc:AlternateContent>
    </comment>
    <comment ref="D15" authorId="1" shapeId="3089" xr:uid="{00000000-0006-0000-0000-00000A000000}">
      <text>
        <r>
          <rPr>
            <sz val="9"/>
            <color indexed="81"/>
            <rFont val="Tahoma"/>
            <family val="2"/>
          </rPr>
          <t>or 1215</t>
        </r>
      </text>
      <mc:AlternateContent xmlns:mc="http://schemas.openxmlformats.org/markup-compatibility/2006">
        <mc:Choice Requires="v"/>
        <mc:Fallback>
          <commentPr defaultSize="0" autoFill="0" autoLine="0">
            <anchor>
              <from>
                <xdr:col>6</xdr:col>
                <xdr:colOff>0</xdr:colOff>
                <xdr:row>13</xdr:row>
                <xdr:rowOff>0</xdr:rowOff>
              </from>
              <to>
                <xdr:col>9</xdr:col>
                <xdr:colOff>342900</xdr:colOff>
                <xdr:row>15</xdr:row>
                <xdr:rowOff>0</xdr:rowOff>
              </to>
            </anchor>
          </commentPr>
        </mc:Fallback>
      </mc:AlternateContent>
    </comment>
    <comment ref="D17" authorId="4" shapeId="3118" xr:uid="{00000000-0006-0000-0000-00000B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9</xdr:col>
                <xdr:colOff>0</xdr:colOff>
                <xdr:row>15</xdr:row>
                <xdr:rowOff>0</xdr:rowOff>
              </from>
              <to>
                <xdr:col>12</xdr:col>
                <xdr:colOff>0</xdr:colOff>
                <xdr:row>17</xdr:row>
                <xdr:rowOff>0</xdr:rowOff>
              </to>
            </anchor>
          </commentPr>
        </mc:Fallback>
      </mc:AlternateContent>
    </comment>
    <comment ref="AD17" authorId="2" shapeId="3130" xr:uid="{00000000-0006-0000-0000-00000C000000}">
      <text>
        <r>
          <rPr>
            <b/>
            <sz val="9"/>
            <color indexed="81"/>
            <rFont val="Tahoma"/>
            <family val="2"/>
          </rPr>
          <t>OR 4990 (3hrs)</t>
        </r>
      </text>
      <mc:AlternateContent xmlns:mc="http://schemas.openxmlformats.org/markup-compatibility/2006">
        <mc:Choice Requires="v"/>
        <mc:Fallback>
          <commentPr defaultSize="0" autoFill="0" autoLine="0">
            <anchor>
              <from>
                <xdr:col>29</xdr:col>
                <xdr:colOff>241300</xdr:colOff>
                <xdr:row>15</xdr:row>
                <xdr:rowOff>0</xdr:rowOff>
              </from>
              <to>
                <xdr:col>35</xdr:col>
                <xdr:colOff>215900</xdr:colOff>
                <xdr:row>17</xdr:row>
                <xdr:rowOff>0</xdr:rowOff>
              </to>
            </anchor>
          </commentPr>
        </mc:Fallback>
      </mc:AlternateContent>
    </comment>
    <comment ref="D18" authorId="4" shapeId="3117" xr:uid="{00000000-0006-0000-0000-00000D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9</xdr:col>
                <xdr:colOff>0</xdr:colOff>
                <xdr:row>16</xdr:row>
                <xdr:rowOff>0</xdr:rowOff>
              </from>
              <to>
                <xdr:col>11</xdr:col>
                <xdr:colOff>25400</xdr:colOff>
                <xdr:row>18</xdr:row>
                <xdr:rowOff>0</xdr:rowOff>
              </to>
            </anchor>
          </commentPr>
        </mc:Fallback>
      </mc:AlternateContent>
    </comment>
    <comment ref="AD18" authorId="2" shapeId="3135" xr:uid="{00000000-0006-0000-0000-00000E000000}">
      <text>
        <r>
          <rPr>
            <b/>
            <sz val="9"/>
            <color indexed="81"/>
            <rFont val="Tahoma"/>
            <family val="2"/>
          </rPr>
          <t>OR PLNT 3011</t>
        </r>
      </text>
      <mc:AlternateContent xmlns:mc="http://schemas.openxmlformats.org/markup-compatibility/2006">
        <mc:Choice Requires="v"/>
        <mc:Fallback>
          <commentPr defaultSize="0" autoFill="0" autoLine="0">
            <anchor>
              <from>
                <xdr:col>29</xdr:col>
                <xdr:colOff>330200</xdr:colOff>
                <xdr:row>16</xdr:row>
                <xdr:rowOff>0</xdr:rowOff>
              </from>
              <to>
                <xdr:col>35</xdr:col>
                <xdr:colOff>584200</xdr:colOff>
                <xdr:row>21</xdr:row>
                <xdr:rowOff>0</xdr:rowOff>
              </to>
            </anchor>
          </commentPr>
        </mc:Fallback>
      </mc:AlternateContent>
    </comment>
    <comment ref="D19" authorId="4" shapeId="3116" xr:uid="{00000000-0006-0000-0000-00000F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9</xdr:col>
                <xdr:colOff>0</xdr:colOff>
                <xdr:row>17</xdr:row>
                <xdr:rowOff>0</xdr:rowOff>
              </from>
              <to>
                <xdr:col>12</xdr:col>
                <xdr:colOff>0</xdr:colOff>
                <xdr:row>18</xdr:row>
                <xdr:rowOff>88900</xdr:rowOff>
              </to>
            </anchor>
          </commentPr>
        </mc:Fallback>
      </mc:AlternateContent>
    </comment>
    <comment ref="AD19" authorId="2" shapeId="3134" xr:uid="{00000000-0006-0000-0000-000010000000}">
      <text>
        <r>
          <rPr>
            <b/>
            <sz val="9"/>
            <color indexed="81"/>
            <rFont val="Tahoma"/>
            <family val="2"/>
          </rPr>
          <t>OR NREM 4603</t>
        </r>
      </text>
      <mc:AlternateContent xmlns:mc="http://schemas.openxmlformats.org/markup-compatibility/2006">
        <mc:Choice Requires="v"/>
        <mc:Fallback>
          <commentPr defaultSize="0" autoFill="0" autoLine="0">
            <anchor>
              <from>
                <xdr:col>29</xdr:col>
                <xdr:colOff>317500</xdr:colOff>
                <xdr:row>17</xdr:row>
                <xdr:rowOff>25400</xdr:rowOff>
              </from>
              <to>
                <xdr:col>35</xdr:col>
                <xdr:colOff>381000</xdr:colOff>
                <xdr:row>20</xdr:row>
                <xdr:rowOff>76200</xdr:rowOff>
              </to>
            </anchor>
          </commentPr>
        </mc:Fallback>
      </mc:AlternateContent>
    </comment>
    <comment ref="AD20" authorId="2" shapeId="3132" xr:uid="{00000000-0006-0000-0000-000011000000}">
      <text>
        <r>
          <rPr>
            <sz val="9"/>
            <color indexed="81"/>
            <rFont val="Tahoma"/>
            <family val="2"/>
          </rPr>
          <t xml:space="preserve">OR BIOL 3023
</t>
        </r>
      </text>
      <mc:AlternateContent xmlns:mc="http://schemas.openxmlformats.org/markup-compatibility/2006">
        <mc:Choice Requires="v"/>
        <mc:Fallback>
          <commentPr defaultSize="0" autoFill="0" autoLine="0">
            <anchor>
              <from>
                <xdr:col>29</xdr:col>
                <xdr:colOff>241300</xdr:colOff>
                <xdr:row>18</xdr:row>
                <xdr:rowOff>0</xdr:rowOff>
              </from>
              <to>
                <xdr:col>35</xdr:col>
                <xdr:colOff>215900</xdr:colOff>
                <xdr:row>20</xdr:row>
                <xdr:rowOff>0</xdr:rowOff>
              </to>
            </anchor>
          </commentPr>
        </mc:Fallback>
      </mc:AlternateContent>
    </comment>
    <comment ref="AD21" authorId="2" shapeId="3131" xr:uid="{00000000-0006-0000-0000-000012000000}">
      <text>
        <r>
          <rPr>
            <b/>
            <sz val="9"/>
            <color indexed="81"/>
            <rFont val="Tahoma"/>
            <family val="2"/>
          </rPr>
          <t>OR CHEM 3015 OR PHYS 1014</t>
        </r>
      </text>
      <mc:AlternateContent xmlns:mc="http://schemas.openxmlformats.org/markup-compatibility/2006">
        <mc:Choice Requires="v"/>
        <mc:Fallback>
          <commentPr defaultSize="0" autoFill="0" autoLine="0">
            <anchor>
              <from>
                <xdr:col>29</xdr:col>
                <xdr:colOff>241300</xdr:colOff>
                <xdr:row>19</xdr:row>
                <xdr:rowOff>0</xdr:rowOff>
              </from>
              <to>
                <xdr:col>34</xdr:col>
                <xdr:colOff>635000</xdr:colOff>
                <xdr:row>21</xdr:row>
                <xdr:rowOff>76200</xdr:rowOff>
              </to>
            </anchor>
          </commentPr>
        </mc:Fallback>
      </mc:AlternateContent>
    </comment>
  </commentList>
</comments>
</file>

<file path=xl/sharedStrings.xml><?xml version="1.0" encoding="utf-8"?>
<sst xmlns="http://purl.oclc.org/ooxml/spreadsheetml/main" count="121" uniqueCount="82">
  <si>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</si>
  <si>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</si>
  <si>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</si>
  <si>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</si>
  <si>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</si>
  <si>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</si>
  <si>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</si>
  <si>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</si>
  <si>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</si>
  <si>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</si>
  <si>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</si>
  <si>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</si>
  <si>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</si>
  <si>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</si>
  <si>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</si>
  <si>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</si>
  <si>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</si>
  <si>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</si>
  <si>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</si>
  <si>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</si>
  <si>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</si>
  <si>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</si>
  <si>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</si>
  <si>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</si>
  <si>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</si>
  <si>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</si>
  <si>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</si>
  <si>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</si>
  <si>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</si>
  <si>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</si>
  <si>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</si>
  <si>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</si>
  <si>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(H)</t>
  </si>
  <si>
    <t>BIOL</t>
  </si>
  <si>
    <t>CHEM</t>
  </si>
  <si>
    <t>(D)</t>
  </si>
  <si>
    <t>(I)</t>
  </si>
  <si>
    <t>Graduate Semester</t>
  </si>
  <si>
    <t>Credits and GPAs as of this date:</t>
  </si>
  <si>
    <t>Hours for graduation</t>
  </si>
  <si>
    <t>Grad/Ret GPA</t>
  </si>
  <si>
    <t>General Elective Hours:</t>
  </si>
  <si>
    <t>Upper div points (100)</t>
  </si>
  <si>
    <t>Non-Ag</t>
  </si>
  <si>
    <t>Upper div GPA</t>
  </si>
  <si>
    <t>Grd</t>
  </si>
  <si>
    <t>Cr</t>
  </si>
  <si>
    <t>60 Senior College Hours</t>
  </si>
  <si>
    <t>HOURS NEEDED</t>
  </si>
  <si>
    <t>NOTES:</t>
  </si>
  <si>
    <t>Total  Upper Div Hours to Date:</t>
  </si>
  <si>
    <t>Total  Upper Div Points to Date:</t>
  </si>
  <si>
    <t xml:space="preserve">Upper Div. hours &amp; points needed: </t>
  </si>
  <si>
    <t>PLNT</t>
  </si>
  <si>
    <t>SOIL</t>
  </si>
  <si>
    <t>Total Hours to Date:</t>
  </si>
  <si>
    <t>(hrs. = current courses + deficiencies)</t>
  </si>
  <si>
    <t>APPROVED BY:</t>
  </si>
  <si>
    <t>STAT</t>
  </si>
  <si>
    <t>BIOC</t>
  </si>
  <si>
    <t>ENTO</t>
  </si>
  <si>
    <t>PASS-CPM</t>
  </si>
  <si>
    <t>(N)</t>
  </si>
  <si>
    <t>GENED</t>
  </si>
  <si>
    <t>AGCM</t>
  </si>
  <si>
    <t>College/Dept. Requirements: 25 Hours</t>
  </si>
  <si>
    <t>Major Requirements: 55 Hours</t>
  </si>
  <si>
    <t>General Education Requirements: 40 Hours</t>
  </si>
  <si>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</si>
  <si>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</si>
  <si>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ANSI</t>
  </si>
  <si>
    <t>Core Courses: 47 Hours</t>
  </si>
  <si>
    <t>PBIO</t>
  </si>
  <si>
    <t>Related Courses: 8 Hours</t>
  </si>
  <si>
    <t>EARNED U/D HOURS (40)</t>
  </si>
  <si>
    <t>GPA U/D HOURS</t>
  </si>
  <si>
    <t>FERGUSON COLLEGE OF AGRICULTURE</t>
  </si>
  <si>
    <r>
      <t>________________________________________________________________________</t>
    </r>
    <r>
      <rPr>
        <sz val="12"/>
        <rFont val="Times New Roman"/>
        <family val="1"/>
      </rPr>
      <t xml:space="preserve"> Advisor/Date Signed</t>
    </r>
  </si>
  <si>
    <t>LNAME, FNAME</t>
  </si>
  <si>
    <t>ADVISOR</t>
  </si>
  <si>
    <t>Ag</t>
  </si>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</sst>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6"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6"/>
      <name val="Arial"/>
      <family val="2"/>
    </font>
    <font>
      <i/>
      <sz val="16"/>
      <name val="Arial"/>
      <family val="2"/>
    </font>
    <font>
      <b/>
      <sz val="9"/>
      <color indexed="81"/>
      <name val="Tahoma"/>
      <family val="2"/>
    </font>
    <font>
      <sz val="10"/>
      <color rgb="FFFF000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2">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dotted">
        <color indexed="64"/>
      </top>
      <bottom style="dotted">
        <color indexed="64"/>
      </bottom>
      <diagonal/>
    </border>
    <border>
      <start/>
      <end/>
      <top style="thin">
        <color indexed="64"/>
      </top>
      <bottom style="thin">
        <color indexed="64"/>
      </bottom>
      <diagonal/>
    </border>
    <border>
      <start/>
      <end/>
      <top style="thin">
        <color indexed="64"/>
      </top>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style="thin">
        <color indexed="64"/>
      </start>
      <end/>
      <top/>
      <bottom/>
      <diagonal/>
    </border>
    <border>
      <start style="thin">
        <color indexed="64"/>
      </start>
      <end style="medium">
        <color indexed="64"/>
      </end>
      <top style="medium">
        <color indexed="64"/>
      </top>
      <bottom/>
      <diagonal/>
    </border>
  </borders>
  <cellStyleXfs count="4">
    <xf numFmtId="0" fontId="0" fillId="0" borderId="0"/>
    <xf numFmtId="0" fontId="2" fillId="0" borderId="0"/>
    <xf numFmtId="0" fontId="11" fillId="0" borderId="0"/>
    <xf numFmtId="0" fontId="21" fillId="0" borderId="0" applyNumberFormat="0" applyFill="0" applyBorder="0" applyAlignment="0" applyProtection="0"/>
  </cellStyleXfs>
  <cellXfs count="201">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alignment horizontal="right"/>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5" fillId="0" borderId="0" xfId="2" applyFont="1" applyBorder="1" applyAlignment="1" applyProtection="1">
      <protection locked="0"/>
    </xf>
    <xf numFmtId="0" fontId="11" fillId="0" borderId="0" xfId="2" applyAlignment="1" applyProtection="1">
      <protection locked="0"/>
    </xf>
    <xf numFmtId="0" fontId="12" fillId="0" borderId="0" xfId="2" applyFont="1" applyBorder="1" applyAlignment="1" applyProtection="1">
      <protection hidden="1"/>
    </xf>
    <xf numFmtId="0" fontId="12" fillId="0" borderId="0" xfId="2" applyFont="1" applyBorder="1" applyAlignment="1" applyProtection="1">
      <protection locked="0"/>
    </xf>
    <xf numFmtId="0" fontId="14" fillId="0" borderId="0" xfId="2" applyFont="1" applyBorder="1" applyAlignment="1" applyProtection="1">
      <protection locked="0"/>
    </xf>
    <xf numFmtId="0" fontId="11" fillId="0" borderId="0" xfId="2"/>
    <xf numFmtId="0" fontId="1" fillId="0" borderId="0" xfId="2" applyFont="1" applyAlignment="1" applyProtection="1">
      <protection hidden="1"/>
    </xf>
    <xf numFmtId="0" fontId="11" fillId="0" borderId="0" xfId="2" applyAlignment="1"/>
    <xf numFmtId="0" fontId="11" fillId="0" borderId="0" xfId="2" applyBorder="1" applyProtection="1">
      <protection hidden="1"/>
    </xf>
    <xf numFmtId="0" fontId="11" fillId="0" borderId="0" xfId="2" applyFill="1" applyBorder="1" applyAlignment="1" applyProtection="1">
      <protection hidden="1"/>
    </xf>
    <xf numFmtId="0" fontId="11" fillId="0" borderId="0" xfId="2" applyBorder="1" applyAlignment="1" applyProtection="1">
      <alignment horizontal="left"/>
      <protection hidden="1"/>
    </xf>
    <xf numFmtId="0" fontId="2" fillId="0" borderId="0" xfId="2" applyFont="1" applyAlignment="1" applyProtection="1">
      <protection hidden="1"/>
    </xf>
    <xf numFmtId="0" fontId="11" fillId="0" borderId="0" xfId="2" applyProtection="1">
      <protection hidden="1"/>
    </xf>
    <xf numFmtId="0" fontId="16" fillId="0" borderId="0" xfId="2" applyFont="1" applyBorder="1" applyProtection="1">
      <protection hidden="1"/>
    </xf>
    <xf numFmtId="0" fontId="16" fillId="0" borderId="0" xfId="2" applyFont="1" applyProtection="1">
      <protection hidden="1"/>
    </xf>
    <xf numFmtId="0" fontId="17" fillId="0" borderId="0" xfId="2" applyFont="1" applyProtection="1">
      <protection hidden="1"/>
    </xf>
    <xf numFmtId="0" fontId="11" fillId="0" borderId="0" xfId="2" applyAlignment="1" applyProtection="1">
      <protection hidden="1"/>
    </xf>
    <xf numFmtId="0" fontId="2" fillId="0" borderId="0" xfId="2" applyFont="1" applyProtection="1">
      <protection hidden="1"/>
    </xf>
    <xf numFmtId="0" fontId="2" fillId="0" borderId="2" xfId="2" applyFont="1" applyBorder="1" applyProtection="1">
      <protection hidden="1"/>
    </xf>
    <xf numFmtId="0" fontId="11" fillId="0" borderId="0" xfId="2" applyBorder="1" applyProtection="1">
      <protection locked="0"/>
    </xf>
    <xf numFmtId="0" fontId="11" fillId="0" borderId="0" xfId="2" applyFill="1" applyBorder="1" applyAlignment="1" applyProtection="1">
      <protection locked="0"/>
    </xf>
    <xf numFmtId="0" fontId="11" fillId="0" borderId="0" xfId="2" applyBorder="1" applyAlignment="1" applyProtection="1">
      <protection hidden="1"/>
    </xf>
    <xf numFmtId="0" fontId="11" fillId="0" borderId="0" xfId="2" applyBorder="1" applyAlignment="1"/>
    <xf numFmtId="0" fontId="2" fillId="0" borderId="4" xfId="2" applyFont="1" applyBorder="1" applyProtection="1">
      <protection hidden="1"/>
    </xf>
    <xf numFmtId="0" fontId="2" fillId="0" borderId="2" xfId="2" applyFont="1" applyBorder="1" applyAlignment="1" applyProtection="1">
      <alignment horizontal="left"/>
      <protection locked="0"/>
    </xf>
    <xf numFmtId="0" fontId="1" fillId="0" borderId="0" xfId="2" applyFont="1" applyAlignment="1" applyProtection="1">
      <alignment horizontal="right"/>
      <protection hidden="1"/>
    </xf>
    <xf numFmtId="0" fontId="11" fillId="0" borderId="0" xfId="2" applyFill="1" applyProtection="1">
      <protection hidden="1"/>
    </xf>
    <xf numFmtId="0" fontId="18" fillId="0" borderId="0" xfId="2" applyFont="1" applyBorder="1" applyAlignment="1" applyProtection="1">
      <protection hidden="1"/>
    </xf>
    <xf numFmtId="0" fontId="11" fillId="0" borderId="0" xfId="2" applyAlignment="1" applyProtection="1">
      <protection locked="0" hidden="1"/>
    </xf>
    <xf numFmtId="0" fontId="11" fillId="0" borderId="0" xfId="2" applyBorder="1"/>
    <xf numFmtId="0" fontId="11" fillId="0" borderId="0" xfId="2" applyBorder="1" applyAlignment="1" applyProtection="1">
      <alignment horizontal="center"/>
      <protection hidden="1"/>
    </xf>
    <xf numFmtId="0" fontId="2" fillId="0" borderId="13" xfId="2" applyFont="1" applyBorder="1" applyProtection="1">
      <protection locked="0"/>
    </xf>
    <xf numFmtId="0" fontId="2" fillId="0" borderId="13" xfId="2" applyFont="1" applyBorder="1" applyAlignment="1" applyProtection="1">
      <alignment horizontal="center"/>
      <protection locked="0"/>
    </xf>
    <xf numFmtId="0" fontId="2" fillId="0" borderId="14" xfId="2" applyFont="1" applyBorder="1" applyAlignment="1" applyProtection="1">
      <alignment horizontal="right"/>
      <protection locked="0"/>
    </xf>
    <xf numFmtId="0" fontId="11" fillId="0" borderId="15" xfId="2" applyBorder="1" applyProtection="1">
      <protection hidden="1"/>
    </xf>
    <xf numFmtId="0" fontId="11" fillId="0" borderId="16" xfId="2" applyBorder="1" applyProtection="1">
      <protection hidden="1"/>
    </xf>
    <xf numFmtId="0" fontId="11" fillId="0" borderId="17" xfId="2" applyBorder="1" applyProtection="1">
      <protection hidden="1"/>
    </xf>
    <xf numFmtId="0" fontId="11" fillId="2" borderId="18" xfId="2" applyFill="1" applyBorder="1" applyProtection="1">
      <protection hidden="1"/>
    </xf>
    <xf numFmtId="0" fontId="11" fillId="2" borderId="19" xfId="2" applyFill="1" applyBorder="1" applyProtection="1">
      <protection hidden="1"/>
    </xf>
    <xf numFmtId="0" fontId="0" fillId="0" borderId="0" xfId="2" applyFont="1" applyBorder="1" applyAlignment="1" applyProtection="1">
      <protection hidden="1"/>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1" fillId="0" borderId="0" xfId="2" applyFont="1" applyBorder="1" applyAlignment="1" applyProtection="1">
      <alignment horizontal="center"/>
      <protection hidden="1"/>
    </xf>
    <xf numFmtId="0" fontId="0" fillId="0" borderId="0" xfId="2" applyFont="1" applyProtection="1">
      <protection hidden="1"/>
    </xf>
    <xf numFmtId="0" fontId="0" fillId="0" borderId="0" xfId="2" applyFont="1" applyBorder="1" applyAlignment="1" applyProtection="1">
      <alignment horizontal="center"/>
      <protection locked="0"/>
    </xf>
    <xf numFmtId="0" fontId="2" fillId="0" borderId="0" xfId="2" applyFont="1" applyBorder="1" applyAlignment="1" applyProtection="1">
      <alignment horizontal="left"/>
    </xf>
    <xf numFmtId="0" fontId="0" fillId="0" borderId="13" xfId="2" applyFont="1" applyBorder="1" applyAlignment="1" applyProtection="1">
      <alignment horizontal="center"/>
      <protection locked="0"/>
    </xf>
    <xf numFmtId="0" fontId="2" fillId="0" borderId="4" xfId="2" applyFont="1" applyBorder="1" applyProtection="1">
      <protection locked="0" hidden="1"/>
    </xf>
    <xf numFmtId="0" fontId="11" fillId="0" borderId="0" xfId="2" applyBorder="1" applyAlignment="1" applyProtection="1">
      <alignment horizontal="left"/>
      <protection hidden="1"/>
    </xf>
    <xf numFmtId="0" fontId="0" fillId="0" borderId="5" xfId="2" applyFont="1" applyBorder="1" applyAlignment="1" applyProtection="1">
      <alignment horizontal="center"/>
      <protection locked="0"/>
    </xf>
    <xf numFmtId="0" fontId="0" fillId="0" borderId="0" xfId="2" applyFont="1" applyAlignment="1" applyProtection="1">
      <protection hidden="1"/>
    </xf>
    <xf numFmtId="0" fontId="0" fillId="0" borderId="0" xfId="2" applyFont="1" applyProtection="1">
      <protection locked="0" hidden="1"/>
    </xf>
    <xf numFmtId="0" fontId="4" fillId="0" borderId="0" xfId="2" applyFont="1" applyAlignment="1" applyProtection="1">
      <protection hidden="1"/>
    </xf>
    <xf numFmtId="0" fontId="11" fillId="0" borderId="20" xfId="2" applyBorder="1" applyProtection="1">
      <protection hidden="1"/>
    </xf>
    <xf numFmtId="0" fontId="2" fillId="0" borderId="21" xfId="2" applyFont="1" applyBorder="1" applyAlignment="1" applyProtection="1">
      <alignment horizontal="right"/>
      <protection locked="0"/>
    </xf>
    <xf numFmtId="0" fontId="2" fillId="0" borderId="16" xfId="2" applyFont="1" applyBorder="1" applyAlignment="1" applyProtection="1">
      <alignment horizontal="right"/>
      <protection locked="0"/>
    </xf>
    <xf numFmtId="0" fontId="21" fillId="0" borderId="0" xfId="3" applyAlignment="1" applyProtection="1"/>
    <xf numFmtId="0" fontId="8" fillId="0" borderId="0" xfId="1" applyFont="1" applyProtection="1">
      <protection locked="0"/>
    </xf>
    <xf numFmtId="0" fontId="8" fillId="0" borderId="0" xfId="1" applyFont="1" applyAlignment="1" applyProtection="1">
      <alignment horizontal="left"/>
    </xf>
    <xf numFmtId="0" fontId="9" fillId="0" borderId="0" xfId="1" applyFont="1" applyAlignment="1" applyProtection="1">
      <alignment horizontal="left"/>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8" fillId="0" borderId="0" xfId="1" applyFont="1" applyBorder="1" applyAlignment="1" applyProtection="1">
      <alignment horizontal="left"/>
      <protection hidden="1"/>
    </xf>
    <xf numFmtId="0" fontId="8" fillId="0" borderId="0" xfId="1" applyFont="1" applyAlignment="1" applyProtection="1">
      <alignment horizontal="center"/>
      <protection locked="0"/>
    </xf>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0" fontId="0" fillId="0" borderId="3" xfId="2" applyFont="1" applyBorder="1" applyAlignment="1" applyProtection="1">
      <alignment horizontal="center"/>
      <protection locked="0"/>
    </xf>
    <xf numFmtId="2" fontId="9" fillId="0" borderId="0" xfId="1" applyNumberFormat="1" applyFont="1" applyBorder="1" applyAlignment="1" applyProtection="1">
      <alignment horizontal="left"/>
    </xf>
    <xf numFmtId="0" fontId="8" fillId="0" borderId="0" xfId="1" applyFont="1" applyAlignment="1" applyProtection="1">
      <alignment horizontal="center"/>
    </xf>
    <xf numFmtId="1" fontId="8" fillId="0" borderId="0" xfId="1" applyNumberFormat="1" applyFont="1" applyAlignment="1" applyProtection="1">
      <alignment horizontal="left"/>
    </xf>
    <xf numFmtId="0" fontId="11" fillId="0" borderId="0" xfId="2" applyAlignment="1" applyProtection="1"/>
    <xf numFmtId="0" fontId="12" fillId="0" borderId="0" xfId="2" applyFont="1" applyBorder="1" applyAlignment="1" applyProtection="1"/>
    <xf numFmtId="0" fontId="2" fillId="0" borderId="2" xfId="2" applyFont="1" applyBorder="1" applyAlignment="1" applyProtection="1">
      <alignment horizontal="left"/>
    </xf>
    <xf numFmtId="0" fontId="0" fillId="0" borderId="3" xfId="2" applyFont="1" applyBorder="1" applyAlignment="1" applyProtection="1">
      <alignment horizontal="center"/>
      <protection locked="0"/>
    </xf>
    <xf numFmtId="0" fontId="2" fillId="0" borderId="0" xfId="2" applyFont="1" applyBorder="1" applyAlignment="1" applyProtection="1">
      <alignment horizontal="left"/>
      <protection locked="0"/>
    </xf>
    <xf numFmtId="0" fontId="0" fillId="0" borderId="0" xfId="2" applyFont="1" applyBorder="1" applyProtection="1">
      <protection hidden="1"/>
    </xf>
    <xf numFmtId="0" fontId="0" fillId="0" borderId="0" xfId="2" applyFont="1" applyBorder="1" applyAlignment="1" applyProtection="1">
      <alignment horizontal="center"/>
    </xf>
    <xf numFmtId="0" fontId="11" fillId="0" borderId="0" xfId="2" applyBorder="1" applyProtection="1"/>
    <xf numFmtId="0" fontId="11" fillId="0" borderId="0" xfId="2" applyFill="1" applyBorder="1" applyAlignment="1" applyProtection="1"/>
    <xf numFmtId="0" fontId="2" fillId="0" borderId="0" xfId="2" applyFont="1" applyBorder="1" applyAlignment="1" applyProtection="1"/>
    <xf numFmtId="0" fontId="2" fillId="0" borderId="0" xfId="2" applyFont="1" applyBorder="1" applyAlignment="1" applyProtection="1">
      <alignment horizontal="center"/>
    </xf>
    <xf numFmtId="0" fontId="2" fillId="0" borderId="0" xfId="2" applyFont="1" applyBorder="1" applyAlignment="1" applyProtection="1">
      <alignment horizontal="left"/>
      <protection hidden="1"/>
    </xf>
    <xf numFmtId="0" fontId="2" fillId="0" borderId="3"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11" fillId="0" borderId="0" xfId="2" applyBorder="1" applyAlignment="1" applyProtection="1">
      <protection hidden="1"/>
    </xf>
    <xf numFmtId="0" fontId="2" fillId="0" borderId="2" xfId="2" applyFont="1" applyBorder="1" applyProtection="1">
      <protection locked="0" hidden="1"/>
    </xf>
    <xf numFmtId="0" fontId="0" fillId="0" borderId="12" xfId="2" applyFont="1" applyBorder="1" applyProtection="1">
      <protection locked="0"/>
    </xf>
    <xf numFmtId="0" fontId="0" fillId="0" borderId="6" xfId="2" applyFont="1" applyBorder="1" applyAlignment="1" applyProtection="1">
      <alignment horizontal="center"/>
      <protection locked="0"/>
    </xf>
    <xf numFmtId="0" fontId="2" fillId="0" borderId="0" xfId="2" applyFont="1" applyBorder="1"/>
    <xf numFmtId="0" fontId="0" fillId="0" borderId="3"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2" fillId="0" borderId="3" xfId="2" applyFont="1" applyBorder="1" applyAlignment="1" applyProtection="1">
      <alignment horizontal="left"/>
      <protection locked="0"/>
    </xf>
    <xf numFmtId="0" fontId="2" fillId="0" borderId="0"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2" fillId="0" borderId="3" xfId="2" applyFont="1" applyBorder="1" applyAlignment="1" applyProtection="1">
      <alignment horizontal="left"/>
      <protection locked="0"/>
    </xf>
    <xf numFmtId="0" fontId="0" fillId="0" borderId="5" xfId="2" applyFont="1" applyBorder="1" applyAlignment="1" applyProtection="1">
      <alignment horizontal="center"/>
      <protection locked="0"/>
    </xf>
    <xf numFmtId="0" fontId="2" fillId="0" borderId="0" xfId="2" applyFont="1" applyProtection="1">
      <protection locked="0"/>
    </xf>
    <xf numFmtId="0" fontId="2" fillId="0" borderId="4" xfId="2" applyFont="1" applyBorder="1" applyProtection="1">
      <protection locked="0"/>
    </xf>
    <xf numFmtId="0" fontId="0" fillId="0" borderId="0" xfId="2" applyFont="1" applyProtection="1">
      <protection locked="0"/>
    </xf>
    <xf numFmtId="0" fontId="0" fillId="0" borderId="0" xfId="2" applyFont="1" applyBorder="1" applyProtection="1">
      <protection locked="0" hidden="1"/>
    </xf>
    <xf numFmtId="0" fontId="2" fillId="0" borderId="2" xfId="2" applyFont="1" applyBorder="1" applyProtection="1">
      <protection locked="0"/>
    </xf>
    <xf numFmtId="14" fontId="8" fillId="0" borderId="0" xfId="0" applyNumberFormat="1" applyFont="1" applyAlignment="1" applyProtection="1">
      <protection locked="0"/>
    </xf>
    <xf numFmtId="0" fontId="0" fillId="0" borderId="3" xfId="2" applyFont="1" applyBorder="1" applyAlignment="1" applyProtection="1">
      <alignment horizontal="center"/>
      <protection locked="0"/>
    </xf>
    <xf numFmtId="0" fontId="2" fillId="0" borderId="3" xfId="2" applyFont="1" applyBorder="1" applyAlignment="1" applyProtection="1">
      <alignment horizontal="left"/>
      <protection locked="0"/>
    </xf>
    <xf numFmtId="14" fontId="11" fillId="0" borderId="3" xfId="2" applyNumberFormat="1" applyBorder="1" applyAlignment="1" applyProtection="1">
      <alignment horizontal="center"/>
      <protection locked="0"/>
    </xf>
    <xf numFmtId="0" fontId="11" fillId="0" borderId="0" xfId="2" applyBorder="1" applyAlignment="1" applyProtection="1">
      <protection hidden="1"/>
    </xf>
    <xf numFmtId="0" fontId="0" fillId="0" borderId="0" xfId="2" applyFont="1"/>
    <xf numFmtId="0" fontId="2" fillId="0" borderId="0" xfId="2" applyFont="1" applyBorder="1" applyAlignment="1" applyProtection="1">
      <protection locked="0"/>
    </xf>
    <xf numFmtId="0" fontId="2" fillId="0" borderId="0" xfId="2" applyFont="1" applyBorder="1" applyAlignment="1" applyProtection="1">
      <alignment horizontal="left"/>
      <protection locked="0"/>
    </xf>
    <xf numFmtId="0" fontId="0" fillId="0" borderId="0" xfId="2" applyFont="1" applyBorder="1" applyAlignment="1" applyProtection="1">
      <alignment horizontal="left"/>
    </xf>
    <xf numFmtId="0" fontId="0" fillId="0" borderId="3" xfId="2" applyFont="1" applyBorder="1" applyAlignment="1" applyProtection="1">
      <alignment horizontal="center"/>
      <protection locked="0"/>
    </xf>
    <xf numFmtId="0" fontId="2" fillId="0" borderId="0" xfId="2" applyFont="1" applyBorder="1" applyAlignment="1" applyProtection="1">
      <alignment horizontal="left"/>
      <protection locked="0"/>
    </xf>
    <xf numFmtId="164" fontId="25" fillId="3" borderId="3" xfId="2" applyNumberFormat="1" applyFont="1" applyFill="1" applyBorder="1" applyAlignment="1" applyProtection="1">
      <alignment horizontal="center"/>
      <protection locked="0"/>
    </xf>
    <xf numFmtId="0" fontId="1" fillId="0" borderId="0" xfId="2" applyFont="1" applyBorder="1" applyAlignment="1" applyProtection="1">
      <alignment horizontal="left"/>
      <protection hidden="1"/>
    </xf>
    <xf numFmtId="0" fontId="0" fillId="0" borderId="5" xfId="2" applyFont="1" applyBorder="1" applyAlignment="1" applyProtection="1">
      <alignment horizontal="center"/>
      <protection locked="0"/>
    </xf>
    <xf numFmtId="0" fontId="11" fillId="0" borderId="0" xfId="2" applyBorder="1" applyAlignment="1" applyProtection="1">
      <alignment horizontal="left"/>
      <protection hidden="1"/>
    </xf>
    <xf numFmtId="0" fontId="0" fillId="0" borderId="3" xfId="2" applyFont="1" applyBorder="1" applyAlignment="1" applyProtection="1">
      <alignment horizontal="center"/>
      <protection locked="0"/>
    </xf>
    <xf numFmtId="0" fontId="11" fillId="0" borderId="3" xfId="2" applyBorder="1" applyAlignment="1" applyProtection="1">
      <alignment horizontal="center"/>
      <protection locked="0"/>
    </xf>
    <xf numFmtId="0" fontId="11" fillId="0" borderId="3" xfId="2" applyFill="1" applyBorder="1" applyAlignment="1" applyProtection="1">
      <protection locked="0"/>
    </xf>
    <xf numFmtId="0" fontId="0" fillId="0" borderId="3" xfId="2" applyFont="1" applyFill="1" applyBorder="1" applyAlignment="1" applyProtection="1">
      <protection locked="0"/>
    </xf>
    <xf numFmtId="0" fontId="2" fillId="0" borderId="0" xfId="2" applyFont="1" applyBorder="1" applyAlignment="1" applyProtection="1">
      <protection locked="0"/>
    </xf>
    <xf numFmtId="0" fontId="2" fillId="0" borderId="3" xfId="2" applyFont="1" applyBorder="1" applyAlignment="1" applyProtection="1">
      <protection locked="0"/>
    </xf>
    <xf numFmtId="0" fontId="19" fillId="0" borderId="0" xfId="2" applyFont="1" applyAlignment="1" applyProtection="1">
      <protection hidden="1"/>
    </xf>
    <xf numFmtId="1" fontId="11" fillId="0" borderId="8" xfId="2" applyNumberFormat="1" applyBorder="1" applyAlignment="1" applyProtection="1">
      <alignment horizontal="center"/>
      <protection hidden="1"/>
    </xf>
    <xf numFmtId="1" fontId="11" fillId="0" borderId="9" xfId="2" applyNumberFormat="1" applyBorder="1" applyAlignment="1" applyProtection="1">
      <alignment horizontal="center"/>
      <protection hidden="1"/>
    </xf>
    <xf numFmtId="2" fontId="11" fillId="0" borderId="10" xfId="2" applyNumberFormat="1" applyBorder="1" applyAlignment="1" applyProtection="1">
      <alignment horizontal="center"/>
      <protection hidden="1"/>
    </xf>
    <xf numFmtId="0" fontId="11" fillId="0" borderId="0" xfId="2" applyBorder="1" applyAlignment="1" applyProtection="1">
      <protection hidden="1"/>
    </xf>
    <xf numFmtId="0" fontId="13" fillId="0" borderId="1" xfId="2" applyFont="1" applyBorder="1" applyAlignment="1" applyProtection="1">
      <alignment horizontal="center"/>
      <protection hidden="1"/>
    </xf>
    <xf numFmtId="0" fontId="2" fillId="0" borderId="0" xfId="2" applyFont="1" applyBorder="1" applyAlignment="1" applyProtection="1">
      <alignment horizontal="left"/>
      <protection locked="0"/>
    </xf>
    <xf numFmtId="0" fontId="2" fillId="0" borderId="3" xfId="2" applyFont="1" applyBorder="1" applyAlignment="1" applyProtection="1">
      <alignment horizontal="left"/>
      <protection locked="0"/>
    </xf>
    <xf numFmtId="0" fontId="11" fillId="0" borderId="6" xfId="2" applyBorder="1" applyAlignment="1" applyProtection="1">
      <protection hidden="1"/>
    </xf>
    <xf numFmtId="0" fontId="2" fillId="0" borderId="3" xfId="2" applyFont="1" applyFill="1" applyBorder="1" applyAlignment="1" applyProtection="1">
      <protection locked="0"/>
    </xf>
    <xf numFmtId="0" fontId="2" fillId="0" borderId="5" xfId="2" applyFont="1" applyBorder="1" applyAlignment="1" applyProtection="1">
      <alignment horizontal="left"/>
      <protection locked="0"/>
    </xf>
    <xf numFmtId="0" fontId="11" fillId="0" borderId="5" xfId="2" applyBorder="1" applyAlignment="1" applyProtection="1">
      <alignment horizontal="left"/>
      <protection locked="0"/>
    </xf>
    <xf numFmtId="0" fontId="11" fillId="0" borderId="7" xfId="2" applyBorder="1" applyAlignment="1" applyProtection="1">
      <alignment horizontal="center"/>
      <protection hidden="1"/>
    </xf>
    <xf numFmtId="2" fontId="11" fillId="0" borderId="11" xfId="2" applyNumberFormat="1" applyBorder="1" applyAlignment="1" applyProtection="1">
      <alignment horizontal="center"/>
      <protection hidden="1"/>
    </xf>
    <xf numFmtId="14" fontId="0" fillId="0" borderId="3" xfId="2" applyNumberFormat="1" applyFont="1" applyBorder="1" applyAlignment="1" applyProtection="1">
      <alignment horizontal="center"/>
      <protection locked="0"/>
    </xf>
    <xf numFmtId="14" fontId="2" fillId="0" borderId="3" xfId="2" applyNumberFormat="1" applyFont="1" applyBorder="1" applyAlignment="1" applyProtection="1">
      <alignment horizontal="center"/>
      <protection locked="0"/>
    </xf>
    <xf numFmtId="0" fontId="22" fillId="0" borderId="0" xfId="2" applyFont="1" applyBorder="1" applyAlignment="1" applyProtection="1">
      <alignment horizontal="center"/>
      <protection locked="0"/>
    </xf>
    <xf numFmtId="0" fontId="23" fillId="0" borderId="0" xfId="2" applyFont="1" applyBorder="1" applyAlignment="1" applyProtection="1">
      <protection locked="0"/>
    </xf>
    <xf numFmtId="0" fontId="11" fillId="0" borderId="3" xfId="2" applyBorder="1" applyAlignment="1" applyProtection="1">
      <alignment horizontal="left"/>
      <protection locked="0"/>
    </xf>
    <xf numFmtId="0" fontId="13" fillId="0" borderId="0" xfId="2" applyFont="1" applyBorder="1" applyAlignment="1" applyProtection="1">
      <alignment horizontal="center"/>
      <protection hidden="1"/>
    </xf>
    <xf numFmtId="1" fontId="2" fillId="0" borderId="11" xfId="2" applyNumberFormat="1" applyFont="1" applyBorder="1" applyAlignment="1" applyProtection="1">
      <alignment horizontal="center"/>
      <protection locked="0"/>
    </xf>
    <xf numFmtId="1" fontId="11" fillId="0" borderId="11" xfId="2" applyNumberFormat="1" applyBorder="1" applyAlignment="1" applyProtection="1">
      <alignment horizontal="center"/>
      <protection locked="0"/>
    </xf>
    <xf numFmtId="0" fontId="2" fillId="0" borderId="5" xfId="2" applyFont="1" applyBorder="1" applyAlignment="1" applyProtection="1">
      <alignment horizontal="center"/>
      <protection locked="0"/>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0" fontId="10" fillId="0" borderId="0" xfId="1" applyFont="1" applyAlignment="1" applyProtection="1">
      <alignment horizontal="center"/>
      <protection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xf numFmtId="0" fontId="10" fillId="0" borderId="0" xfId="1" applyFont="1" applyAlignment="1" applyProtection="1">
      <alignment horizontal="center"/>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98">
    <dxf>
      <fill>
        <patternFill>
          <fgColor rgb="FFFF0000"/>
          <bgColor rgb="FFFF0000"/>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color rgb="FFFF0000"/>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17</xdr:col>
      <xdr:colOff>23811</xdr:colOff>
      <xdr:row>27</xdr:row>
      <xdr:rowOff>60157</xdr:rowOff>
    </xdr:from>
    <xdr:to>
      <xdr:col>26</xdr:col>
      <xdr:colOff>10026</xdr:colOff>
      <xdr:row>42</xdr:row>
      <xdr:rowOff>148828</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3143249" y="4507141"/>
          <a:ext cx="2528199" cy="273185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xdr:txBody>
    </xdr:sp>
    <xdr:clientData fLocksWithSheet="0"/>
  </xdr:twoCellAnchor>
  <xdr:twoCellAnchor>
    <xdr:from>
      <xdr:col>27</xdr:col>
      <xdr:colOff>116245</xdr:colOff>
      <xdr:row>40</xdr:row>
      <xdr:rowOff>125014</xdr:rowOff>
    </xdr:from>
    <xdr:to>
      <xdr:col>36</xdr:col>
      <xdr:colOff>59532</xdr:colOff>
      <xdr:row>42</xdr:row>
      <xdr:rowOff>148198</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872917" y="6869905"/>
          <a:ext cx="3038912" cy="368465"/>
        </a:xfrm>
        <a:prstGeom prst="rect">
          <a:avLst/>
        </a:prstGeom>
        <a:solidFill>
          <a:srgbClr val="FFFF66"/>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
            </a:lnSpc>
            <a:spcBef>
              <a:spcPts val="0"/>
            </a:spcBef>
            <a:spcAft>
              <a:spcPts val="0"/>
            </a:spcAft>
            <a:buClrTx/>
            <a:buSzTx/>
            <a:buFontTx/>
            <a:buNone/>
            <a:tabLst/>
            <a:defRPr/>
          </a:pPr>
          <a:r>
            <a:rPr lang="en-US" sz="1200" b="1">
              <a:solidFill>
                <a:schemeClr val="dk1"/>
              </a:solidFill>
              <a:effectLst/>
              <a:latin typeface="+mn-lt"/>
              <a:ea typeface="+mn-ea"/>
              <a:cs typeface="+mn-cs"/>
            </a:rPr>
            <a:t>A 2.00</a:t>
          </a:r>
          <a:r>
            <a:rPr lang="en-US" sz="1200" b="1" baseline="0%">
              <a:solidFill>
                <a:schemeClr val="dk1"/>
              </a:solidFill>
              <a:effectLst/>
              <a:latin typeface="+mn-lt"/>
              <a:ea typeface="+mn-ea"/>
              <a:cs typeface="+mn-cs"/>
            </a:rPr>
            <a:t> GPA or higher in upper division hours.</a:t>
          </a:r>
          <a:endParaRPr lang="en-US" sz="1200">
            <a:effectLst/>
          </a:endParaRPr>
        </a:p>
        <a:p>
          <a:pPr algn="ctr"/>
          <a:endParaRPr lang="en-US" sz="1200"/>
        </a:p>
      </xdr:txBody>
    </xdr:sp>
    <xdr:clientData/>
  </xdr:twoCellAnchor>
  <xdr:twoCellAnchor>
    <xdr:from>
      <xdr:col>26</xdr:col>
      <xdr:colOff>94636</xdr:colOff>
      <xdr:row>26</xdr:row>
      <xdr:rowOff>30457</xdr:rowOff>
    </xdr:from>
    <xdr:to>
      <xdr:col>36</xdr:col>
      <xdr:colOff>131253</xdr:colOff>
      <xdr:row>33</xdr:row>
      <xdr:rowOff>35002</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5852294" y="4248073"/>
          <a:ext cx="3230454" cy="1229577"/>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0" u="none" baseline="0%">
              <a:solidFill>
                <a:schemeClr val="dk1"/>
              </a:solidFill>
              <a:effectLst/>
              <a:latin typeface="+mn-lt"/>
              <a:ea typeface="+mn-ea"/>
              <a:cs typeface="+mn-cs"/>
            </a:rPr>
            <a:t>Upper Division </a:t>
          </a:r>
          <a:r>
            <a:rPr lang="en-US" sz="1000" b="1" u="none" baseline="0%">
              <a:solidFill>
                <a:schemeClr val="dk1"/>
              </a:solidFill>
              <a:effectLst/>
              <a:latin typeface="+mn-lt"/>
              <a:ea typeface="+mn-ea"/>
              <a:cs typeface="+mn-cs"/>
            </a:rPr>
            <a:t>PLNT</a:t>
          </a:r>
          <a:r>
            <a:rPr lang="en-US" sz="1000" b="0" u="none" baseline="0%">
              <a:solidFill>
                <a:schemeClr val="dk1"/>
              </a:solidFill>
              <a:effectLst/>
              <a:latin typeface="+mn-lt"/>
              <a:ea typeface="+mn-ea"/>
              <a:cs typeface="+mn-cs"/>
            </a:rPr>
            <a:t> including </a:t>
          </a:r>
          <a:r>
            <a:rPr lang="en-US" sz="1000" b="1" u="none" baseline="0%">
              <a:solidFill>
                <a:schemeClr val="dk1"/>
              </a:solidFill>
              <a:effectLst/>
              <a:latin typeface="+mn-lt"/>
              <a:ea typeface="+mn-ea"/>
              <a:cs typeface="+mn-cs"/>
            </a:rPr>
            <a:t>PLNT </a:t>
          </a:r>
          <a:r>
            <a:rPr lang="en-US" sz="1000" b="0" u="none" baseline="0%">
              <a:solidFill>
                <a:schemeClr val="dk1"/>
              </a:solidFill>
              <a:effectLst/>
              <a:latin typeface="+mn-lt"/>
              <a:ea typeface="+mn-ea"/>
              <a:cs typeface="+mn-cs"/>
            </a:rPr>
            <a:t>4470; </a:t>
          </a:r>
          <a:r>
            <a:rPr lang="en-US" sz="1000" b="1" u="none" baseline="0%">
              <a:solidFill>
                <a:schemeClr val="dk1"/>
              </a:solidFill>
              <a:effectLst/>
              <a:latin typeface="+mn-lt"/>
              <a:ea typeface="+mn-ea"/>
              <a:cs typeface="+mn-cs"/>
            </a:rPr>
            <a:t>PLNT</a:t>
          </a:r>
          <a:r>
            <a:rPr lang="en-US" sz="1000" b="0" u="none" baseline="0%">
              <a:solidFill>
                <a:schemeClr val="dk1"/>
              </a:solidFill>
              <a:effectLst/>
              <a:latin typeface="+mn-lt"/>
              <a:ea typeface="+mn-ea"/>
              <a:cs typeface="+mn-cs"/>
            </a:rPr>
            <a:t> 4033; </a:t>
          </a:r>
          <a:r>
            <a:rPr lang="en-US" sz="1000" b="1" u="none" baseline="0%">
              <a:solidFill>
                <a:schemeClr val="dk1"/>
              </a:solidFill>
              <a:effectLst/>
              <a:latin typeface="+mn-lt"/>
              <a:ea typeface="+mn-ea"/>
              <a:cs typeface="+mn-cs"/>
            </a:rPr>
            <a:t>PLP </a:t>
          </a:r>
          <a:r>
            <a:rPr lang="en-US" sz="1000" u="none" baseline="0%">
              <a:solidFill>
                <a:schemeClr val="dk1"/>
              </a:solidFill>
              <a:effectLst/>
              <a:latin typeface="+mn-lt"/>
              <a:ea typeface="+mn-ea"/>
              <a:cs typeface="+mn-cs"/>
            </a:rPr>
            <a:t>3343, 3553, 3663; </a:t>
          </a:r>
          <a:r>
            <a:rPr lang="en-US" sz="1000" b="1" u="none" baseline="0%">
              <a:solidFill>
                <a:schemeClr val="dk1"/>
              </a:solidFill>
              <a:effectLst/>
              <a:latin typeface="+mn-lt"/>
              <a:ea typeface="+mn-ea"/>
              <a:cs typeface="+mn-cs"/>
            </a:rPr>
            <a:t>ENTO</a:t>
          </a:r>
          <a:r>
            <a:rPr lang="en-US" sz="1000" u="none" baseline="0%">
              <a:solidFill>
                <a:schemeClr val="dk1"/>
              </a:solidFill>
              <a:effectLst/>
              <a:latin typeface="+mn-lt"/>
              <a:ea typeface="+mn-ea"/>
              <a:cs typeface="+mn-cs"/>
            </a:rPr>
            <a:t> 3003, 3021, 3331, 3421, 3461, 4854 or 4923; </a:t>
          </a:r>
          <a:r>
            <a:rPr lang="en-US" sz="1000" b="1" u="none" baseline="0%">
              <a:solidFill>
                <a:schemeClr val="dk1"/>
              </a:solidFill>
              <a:effectLst/>
              <a:latin typeface="+mn-lt"/>
              <a:ea typeface="+mn-ea"/>
              <a:cs typeface="+mn-cs"/>
            </a:rPr>
            <a:t>SOIL</a:t>
          </a:r>
          <a:r>
            <a:rPr lang="en-US" sz="1000" u="none" baseline="0%">
              <a:solidFill>
                <a:schemeClr val="dk1"/>
              </a:solidFill>
              <a:effectLst/>
              <a:latin typeface="+mn-lt"/>
              <a:ea typeface="+mn-ea"/>
              <a:cs typeface="+mn-cs"/>
            </a:rPr>
            <a:t> 3433, 4363, 4483, 4683, 4463, 4893; </a:t>
          </a:r>
          <a:r>
            <a:rPr lang="en-US" sz="1000" b="1" u="none" baseline="0%">
              <a:solidFill>
                <a:schemeClr val="dk1"/>
              </a:solidFill>
              <a:effectLst/>
              <a:latin typeface="+mn-lt"/>
              <a:ea typeface="+mn-ea"/>
              <a:cs typeface="+mn-cs"/>
            </a:rPr>
            <a:t>ANSI</a:t>
          </a:r>
          <a:r>
            <a:rPr lang="en-US" sz="1000" u="none" baseline="0%">
              <a:solidFill>
                <a:schemeClr val="dk1"/>
              </a:solidFill>
              <a:effectLst/>
              <a:latin typeface="+mn-lt"/>
              <a:ea typeface="+mn-ea"/>
              <a:cs typeface="+mn-cs"/>
            </a:rPr>
            <a:t> 1124, 2123, 3543, 3653; </a:t>
          </a:r>
          <a:r>
            <a:rPr lang="en-US" sz="1000" b="1" u="none" baseline="0%">
              <a:solidFill>
                <a:schemeClr val="dk1"/>
              </a:solidFill>
              <a:effectLst/>
              <a:latin typeface="+mn-lt"/>
              <a:ea typeface="+mn-ea"/>
              <a:cs typeface="+mn-cs"/>
            </a:rPr>
            <a:t>HORT</a:t>
          </a:r>
          <a:r>
            <a:rPr lang="en-US" sz="1000" u="none" baseline="0%">
              <a:solidFill>
                <a:schemeClr val="dk1"/>
              </a:solidFill>
              <a:effectLst/>
              <a:latin typeface="+mn-lt"/>
              <a:ea typeface="+mn-ea"/>
              <a:cs typeface="+mn-cs"/>
            </a:rPr>
            <a:t> 4953, 4963, 4133, 3113; </a:t>
          </a:r>
          <a:r>
            <a:rPr lang="en-US" sz="1000" b="1" u="none" baseline="0%">
              <a:solidFill>
                <a:schemeClr val="dk1"/>
              </a:solidFill>
              <a:effectLst/>
              <a:latin typeface="+mn-lt"/>
              <a:ea typeface="+mn-ea"/>
              <a:cs typeface="+mn-cs"/>
            </a:rPr>
            <a:t>AST</a:t>
          </a:r>
          <a:r>
            <a:rPr lang="en-US" sz="1000" u="none" baseline="0%">
              <a:solidFill>
                <a:schemeClr val="dk1"/>
              </a:solidFill>
              <a:effectLst/>
              <a:latin typeface="+mn-lt"/>
              <a:ea typeface="+mn-ea"/>
              <a:cs typeface="+mn-cs"/>
            </a:rPr>
            <a:t> 1413, 2313, 3011, 4112, 4203, 4212; </a:t>
          </a:r>
          <a:r>
            <a:rPr lang="en-US" sz="1000" b="1" u="none" baseline="0%">
              <a:solidFill>
                <a:schemeClr val="dk1"/>
              </a:solidFill>
              <a:effectLst/>
              <a:latin typeface="+mn-lt"/>
              <a:ea typeface="+mn-ea"/>
              <a:cs typeface="+mn-cs"/>
            </a:rPr>
            <a:t>GEOG</a:t>
          </a:r>
          <a:r>
            <a:rPr lang="en-US" sz="1000" u="none" baseline="0%">
              <a:solidFill>
                <a:schemeClr val="dk1"/>
              </a:solidFill>
              <a:effectLst/>
              <a:latin typeface="+mn-lt"/>
              <a:ea typeface="+mn-ea"/>
              <a:cs typeface="+mn-cs"/>
            </a:rPr>
            <a:t> 2344, 3023, 3033; </a:t>
          </a:r>
          <a:r>
            <a:rPr lang="en-US" sz="1000" b="1" u="none" baseline="0%">
              <a:solidFill>
                <a:schemeClr val="dk1"/>
              </a:solidFill>
              <a:effectLst/>
              <a:latin typeface="+mn-lt"/>
              <a:ea typeface="+mn-ea"/>
              <a:cs typeface="+mn-cs"/>
            </a:rPr>
            <a:t>NREM</a:t>
          </a:r>
          <a:r>
            <a:rPr lang="en-US" sz="1000" u="none" baseline="0%">
              <a:solidFill>
                <a:schemeClr val="dk1"/>
              </a:solidFill>
              <a:effectLst/>
              <a:latin typeface="+mn-lt"/>
              <a:ea typeface="+mn-ea"/>
              <a:cs typeface="+mn-cs"/>
            </a:rPr>
            <a:t> 3613, 3013, 3012.</a:t>
          </a:r>
        </a:p>
        <a:p>
          <a:endParaRPr lang="en-US" sz="1000" u="none" baseline="0%">
            <a:solidFill>
              <a:schemeClr val="dk1"/>
            </a:solidFill>
            <a:effectLst/>
            <a:latin typeface="+mn-lt"/>
            <a:ea typeface="+mn-ea"/>
            <a:cs typeface="+mn-cs"/>
          </a:endParaRPr>
        </a:p>
      </xdr:txBody>
    </xdr:sp>
    <xdr:clientData/>
  </xdr:twoCellAnchor>
  <mc:AlternateContent xmlns:mc="http://schemas.openxmlformats.org/markup-compatibility/2006">
    <mc:Choice xmlns:v="urn:schemas-microsoft-com:vml" Requires="v"/>
    <mc:Fallback>
      <xdr:twoCellAnchor editAs="absolute">
        <xdr:from>
          <xdr:col>6</xdr:col>
          <xdr:colOff>0</xdr:colOff>
          <xdr:row>6</xdr:row>
          <xdr:rowOff>0</xdr:rowOff>
        </xdr:from>
        <xdr:to>
          <xdr:col>11</xdr:col>
          <xdr:colOff>0</xdr:colOff>
          <xdr:row>10</xdr:row>
          <xdr:rowOff>0</xdr:rowOff>
        </xdr:to>
        <xdr:sp macro="" textlink="">
          <xdr:nvSpPr>
            <xdr:cNvPr id="3073" name="Comment 1" hidden="1">
              <a:extLst>
                <a:ext uri="{FF2B5EF4-FFF2-40B4-BE49-F238E27FC236}">
                  <a16:creationId xmlns:a16="http://schemas.microsoft.com/office/drawing/2014/main" id="{2D34A23B-5E01-3646-9D53-2ACA6CEB80A1}"/>
                </a:ext>
              </a:extLst>
            </xdr:cNvPr>
            <xdr:cNvSpPr txBox="1">
              <a:spLocks noChangeArrowheads="1"/>
            </xdr:cNvSpPr>
          </xdr:nvSpPr>
          <xdr:spPr bwMode="auto">
            <a:xfrm>
              <a:off x="1765300" y="914400"/>
              <a:ext cx="1130300" cy="6604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0</xdr:colOff>
          <xdr:row>6</xdr:row>
          <xdr:rowOff>0</xdr:rowOff>
        </xdr:from>
        <xdr:to>
          <xdr:col>10</xdr:col>
          <xdr:colOff>444500</xdr:colOff>
          <xdr:row>9</xdr:row>
          <xdr:rowOff>0</xdr:rowOff>
        </xdr:to>
        <xdr:sp macro="" textlink="">
          <xdr:nvSpPr>
            <xdr:cNvPr id="3074" name="Comment 2" hidden="1">
              <a:extLst>
                <a:ext uri="{FF2B5EF4-FFF2-40B4-BE49-F238E27FC236}">
                  <a16:creationId xmlns:a16="http://schemas.microsoft.com/office/drawing/2014/main" id="{CE6E3775-F065-7C4D-8788-83E1DED60779}"/>
                </a:ext>
              </a:extLst>
            </xdr:cNvPr>
            <xdr:cNvSpPr txBox="1">
              <a:spLocks noChangeArrowheads="1"/>
            </xdr:cNvSpPr>
          </xdr:nvSpPr>
          <xdr:spPr bwMode="auto">
            <a:xfrm>
              <a:off x="1765300" y="914400"/>
              <a:ext cx="1079500" cy="495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0</xdr:colOff>
          <xdr:row>7</xdr:row>
          <xdr:rowOff>0</xdr:rowOff>
        </xdr:from>
        <xdr:to>
          <xdr:col>10</xdr:col>
          <xdr:colOff>279400</xdr:colOff>
          <xdr:row>9</xdr:row>
          <xdr:rowOff>0</xdr:rowOff>
        </xdr:to>
        <xdr:sp macro="" textlink="">
          <xdr:nvSpPr>
            <xdr:cNvPr id="3088" name="Comment 16" hidden="1">
              <a:extLst>
                <a:ext uri="{FF2B5EF4-FFF2-40B4-BE49-F238E27FC236}">
                  <a16:creationId xmlns:a16="http://schemas.microsoft.com/office/drawing/2014/main" id="{C33AF0E0-4E66-6749-B23A-B54DF5AAFD50}"/>
                </a:ext>
              </a:extLst>
            </xdr:cNvPr>
            <xdr:cNvSpPr txBox="1">
              <a:spLocks noChangeArrowheads="1"/>
            </xdr:cNvSpPr>
          </xdr:nvSpPr>
          <xdr:spPr bwMode="auto">
            <a:xfrm>
              <a:off x="1765300" y="1079500"/>
              <a:ext cx="9144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0</xdr:colOff>
          <xdr:row>13</xdr:row>
          <xdr:rowOff>0</xdr:rowOff>
        </xdr:from>
        <xdr:to>
          <xdr:col>9</xdr:col>
          <xdr:colOff>342900</xdr:colOff>
          <xdr:row>15</xdr:row>
          <xdr:rowOff>0</xdr:rowOff>
        </xdr:to>
        <xdr:sp macro="" textlink="">
          <xdr:nvSpPr>
            <xdr:cNvPr id="3089" name="Comment 17" hidden="1">
              <a:extLst>
                <a:ext uri="{FF2B5EF4-FFF2-40B4-BE49-F238E27FC236}">
                  <a16:creationId xmlns:a16="http://schemas.microsoft.com/office/drawing/2014/main" id="{9D237096-9060-6249-A734-9A2C0AE4483D}"/>
                </a:ext>
              </a:extLst>
            </xdr:cNvPr>
            <xdr:cNvSpPr txBox="1">
              <a:spLocks noChangeArrowheads="1"/>
            </xdr:cNvSpPr>
          </xdr:nvSpPr>
          <xdr:spPr bwMode="auto">
            <a:xfrm>
              <a:off x="1765300" y="2070100"/>
              <a:ext cx="4826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1215</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0</xdr:colOff>
          <xdr:row>17</xdr:row>
          <xdr:rowOff>0</xdr:rowOff>
        </xdr:from>
        <xdr:to>
          <xdr:col>12</xdr:col>
          <xdr:colOff>0</xdr:colOff>
          <xdr:row>18</xdr:row>
          <xdr:rowOff>88900</xdr:rowOff>
        </xdr:to>
        <xdr:sp macro="" textlink="">
          <xdr:nvSpPr>
            <xdr:cNvPr id="3116" name="Comment 44" hidden="1">
              <a:extLst>
                <a:ext uri="{FF2B5EF4-FFF2-40B4-BE49-F238E27FC236}">
                  <a16:creationId xmlns:a16="http://schemas.microsoft.com/office/drawing/2014/main" id="{1BBA927A-58A9-B04F-A704-91B7F8837FD3}"/>
                </a:ext>
              </a:extLst>
            </xdr:cNvPr>
            <xdr:cNvSpPr txBox="1">
              <a:spLocks noChangeArrowheads="1"/>
            </xdr:cNvSpPr>
          </xdr:nvSpPr>
          <xdr:spPr bwMode="auto">
            <a:xfrm>
              <a:off x="1905000" y="2730500"/>
              <a:ext cx="1257300" cy="2667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0</xdr:colOff>
          <xdr:row>16</xdr:row>
          <xdr:rowOff>0</xdr:rowOff>
        </xdr:from>
        <xdr:to>
          <xdr:col>11</xdr:col>
          <xdr:colOff>25400</xdr:colOff>
          <xdr:row>18</xdr:row>
          <xdr:rowOff>0</xdr:rowOff>
        </xdr:to>
        <xdr:sp macro="" textlink="">
          <xdr:nvSpPr>
            <xdr:cNvPr id="3117" name="Comment 45" hidden="1">
              <a:extLst>
                <a:ext uri="{FF2B5EF4-FFF2-40B4-BE49-F238E27FC236}">
                  <a16:creationId xmlns:a16="http://schemas.microsoft.com/office/drawing/2014/main" id="{421B2F19-27C8-EE49-B062-91926A3E5C3C}"/>
                </a:ext>
              </a:extLst>
            </xdr:cNvPr>
            <xdr:cNvSpPr txBox="1">
              <a:spLocks noChangeArrowheads="1"/>
            </xdr:cNvSpPr>
          </xdr:nvSpPr>
          <xdr:spPr bwMode="auto">
            <a:xfrm>
              <a:off x="1905000" y="2565400"/>
              <a:ext cx="1016000" cy="3429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0</xdr:colOff>
          <xdr:row>15</xdr:row>
          <xdr:rowOff>0</xdr:rowOff>
        </xdr:from>
        <xdr:to>
          <xdr:col>12</xdr:col>
          <xdr:colOff>0</xdr:colOff>
          <xdr:row>17</xdr:row>
          <xdr:rowOff>0</xdr:rowOff>
        </xdr:to>
        <xdr:sp macro="" textlink="">
          <xdr:nvSpPr>
            <xdr:cNvPr id="3118" name="Comment 46" hidden="1">
              <a:extLst>
                <a:ext uri="{FF2B5EF4-FFF2-40B4-BE49-F238E27FC236}">
                  <a16:creationId xmlns:a16="http://schemas.microsoft.com/office/drawing/2014/main" id="{0B3C31F7-BEE6-0C42-903A-EFEDAB360A56}"/>
                </a:ext>
              </a:extLst>
            </xdr:cNvPr>
            <xdr:cNvSpPr txBox="1">
              <a:spLocks noChangeArrowheads="1"/>
            </xdr:cNvSpPr>
          </xdr:nvSpPr>
          <xdr:spPr bwMode="auto">
            <a:xfrm>
              <a:off x="1905000" y="2400300"/>
              <a:ext cx="12573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139700</xdr:colOff>
          <xdr:row>10</xdr:row>
          <xdr:rowOff>0</xdr:rowOff>
        </xdr:from>
        <xdr:to>
          <xdr:col>25</xdr:col>
          <xdr:colOff>419100</xdr:colOff>
          <xdr:row>11</xdr:row>
          <xdr:rowOff>0</xdr:rowOff>
        </xdr:to>
        <xdr:sp macro="" textlink="">
          <xdr:nvSpPr>
            <xdr:cNvPr id="3119" name="Comment 47" hidden="1">
              <a:extLst>
                <a:ext uri="{FF2B5EF4-FFF2-40B4-BE49-F238E27FC236}">
                  <a16:creationId xmlns:a16="http://schemas.microsoft.com/office/drawing/2014/main" id="{C4079DDE-073E-5647-8FD9-7D5115E478B5}"/>
                </a:ext>
              </a:extLst>
            </xdr:cNvPr>
            <xdr:cNvSpPr txBox="1">
              <a:spLocks noChangeArrowheads="1"/>
            </xdr:cNvSpPr>
          </xdr:nvSpPr>
          <xdr:spPr bwMode="auto">
            <a:xfrm>
              <a:off x="5334000" y="1574800"/>
              <a:ext cx="9398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1225</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139700</xdr:colOff>
          <xdr:row>10</xdr:row>
          <xdr:rowOff>0</xdr:rowOff>
        </xdr:from>
        <xdr:to>
          <xdr:col>25</xdr:col>
          <xdr:colOff>774700</xdr:colOff>
          <xdr:row>13</xdr:row>
          <xdr:rowOff>0</xdr:rowOff>
        </xdr:to>
        <xdr:sp macro="" textlink="">
          <xdr:nvSpPr>
            <xdr:cNvPr id="3120" name="Comment 48" hidden="1">
              <a:extLst>
                <a:ext uri="{FF2B5EF4-FFF2-40B4-BE49-F238E27FC236}">
                  <a16:creationId xmlns:a16="http://schemas.microsoft.com/office/drawing/2014/main" id="{83A2005C-8EBD-2F40-8F0E-57266B84A938}"/>
                </a:ext>
              </a:extLst>
            </xdr:cNvPr>
            <xdr:cNvSpPr txBox="1">
              <a:spLocks noChangeArrowheads="1"/>
            </xdr:cNvSpPr>
          </xdr:nvSpPr>
          <xdr:spPr bwMode="auto">
            <a:xfrm>
              <a:off x="5334000" y="1574800"/>
              <a:ext cx="1295400" cy="495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3113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3443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ENGL 3323</a:t>
              </a: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139700</xdr:colOff>
          <xdr:row>12</xdr:row>
          <xdr:rowOff>0</xdr:rowOff>
        </xdr:from>
        <xdr:to>
          <xdr:col>25</xdr:col>
          <xdr:colOff>495300</xdr:colOff>
          <xdr:row>14</xdr:row>
          <xdr:rowOff>0</xdr:rowOff>
        </xdr:to>
        <xdr:sp macro="" textlink="">
          <xdr:nvSpPr>
            <xdr:cNvPr id="3121" name="Comment 49" hidden="1">
              <a:extLst>
                <a:ext uri="{FF2B5EF4-FFF2-40B4-BE49-F238E27FC236}">
                  <a16:creationId xmlns:a16="http://schemas.microsoft.com/office/drawing/2014/main" id="{113A657F-CFDB-D44B-870B-660F4ED9C291}"/>
                </a:ext>
              </a:extLst>
            </xdr:cNvPr>
            <xdr:cNvSpPr txBox="1">
              <a:spLocks noChangeArrowheads="1"/>
            </xdr:cNvSpPr>
          </xdr:nvSpPr>
          <xdr:spPr bwMode="auto">
            <a:xfrm>
              <a:off x="5334000" y="1905000"/>
              <a:ext cx="10160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21</xdr:col>
          <xdr:colOff>0</xdr:colOff>
          <xdr:row>8</xdr:row>
          <xdr:rowOff>0</xdr:rowOff>
        </xdr:from>
        <xdr:to>
          <xdr:col>25</xdr:col>
          <xdr:colOff>101600</xdr:colOff>
          <xdr:row>10</xdr:row>
          <xdr:rowOff>0</xdr:rowOff>
        </xdr:to>
        <xdr:sp macro="" textlink="">
          <xdr:nvSpPr>
            <xdr:cNvPr id="3123" name="Comment 51" hidden="1">
              <a:extLst>
                <a:ext uri="{FF2B5EF4-FFF2-40B4-BE49-F238E27FC236}">
                  <a16:creationId xmlns:a16="http://schemas.microsoft.com/office/drawing/2014/main" id="{F98D200B-BE13-8241-AF06-1D0AD801267C}"/>
                </a:ext>
              </a:extLst>
            </xdr:cNvPr>
            <xdr:cNvSpPr txBox="1">
              <a:spLocks noChangeArrowheads="1"/>
            </xdr:cNvSpPr>
          </xdr:nvSpPr>
          <xdr:spPr bwMode="auto">
            <a:xfrm>
              <a:off x="5041900" y="1244600"/>
              <a:ext cx="914400" cy="330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MATH 2144</a:t>
              </a:r>
            </a:p>
          </xdr:txBody>
        </xdr:sp>
        <xdr:clientData/>
      </xdr:twoCellAnchor>
    </mc:Fallback>
  </mc:AlternateContent>
  <mc:AlternateContent xmlns:mc="http://schemas.openxmlformats.org/markup-compatibility/2006">
    <mc:Choice xmlns:v="urn:schemas-microsoft-com:vml" Requires="v"/>
    <mc:Fallback>
      <xdr:twoCellAnchor editAs="absolute">
        <xdr:from>
          <xdr:col>29</xdr:col>
          <xdr:colOff>241300</xdr:colOff>
          <xdr:row>12</xdr:row>
          <xdr:rowOff>0</xdr:rowOff>
        </xdr:from>
        <xdr:to>
          <xdr:col>34</xdr:col>
          <xdr:colOff>508000</xdr:colOff>
          <xdr:row>14</xdr:row>
          <xdr:rowOff>0</xdr:rowOff>
        </xdr:to>
        <xdr:sp macro="" textlink="">
          <xdr:nvSpPr>
            <xdr:cNvPr id="3129" name="Comment 57" hidden="1">
              <a:extLst>
                <a:ext uri="{FF2B5EF4-FFF2-40B4-BE49-F238E27FC236}">
                  <a16:creationId xmlns:a16="http://schemas.microsoft.com/office/drawing/2014/main" id="{15EE5DA8-33C7-9A4B-AA7E-39843E3B25B1}"/>
                </a:ext>
              </a:extLst>
            </xdr:cNvPr>
            <xdr:cNvSpPr txBox="1">
              <a:spLocks noChangeArrowheads="1"/>
            </xdr:cNvSpPr>
          </xdr:nvSpPr>
          <xdr:spPr bwMode="auto">
            <a:xfrm>
              <a:off x="8382000" y="1905000"/>
              <a:ext cx="990600" cy="330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4573</a:t>
              </a:r>
            </a:p>
            <a:p>
              <a:pPr algn="l" rtl="0">
                <a:defRPr sz="1000"/>
              </a:pPr>
              <a:r>
                <a:rPr lang="en-US" sz="900" b="1" i="0" u="none" strike="noStrike" baseline="0%">
                  <a:solidFill>
                    <a:srgbClr val="000000"/>
                  </a:solidFill>
                  <a:latin typeface="Tahoma" pitchFamily="2" charset="0"/>
                  <a:ea typeface="Tahoma" pitchFamily="2" charset="0"/>
                  <a:cs typeface="Tahoma" pitchFamily="2" charset="0"/>
                </a:rPr>
                <a:t>OR 4993</a:t>
              </a:r>
            </a:p>
          </xdr:txBody>
        </xdr:sp>
        <xdr:clientData/>
      </xdr:twoCellAnchor>
    </mc:Fallback>
  </mc:AlternateContent>
  <mc:AlternateContent xmlns:mc="http://schemas.openxmlformats.org/markup-compatibility/2006">
    <mc:Choice xmlns:v="urn:schemas-microsoft-com:vml" Requires="v"/>
    <mc:Fallback>
      <xdr:twoCellAnchor editAs="absolute">
        <xdr:from>
          <xdr:col>29</xdr:col>
          <xdr:colOff>241300</xdr:colOff>
          <xdr:row>15</xdr:row>
          <xdr:rowOff>0</xdr:rowOff>
        </xdr:from>
        <xdr:to>
          <xdr:col>35</xdr:col>
          <xdr:colOff>215900</xdr:colOff>
          <xdr:row>17</xdr:row>
          <xdr:rowOff>0</xdr:rowOff>
        </xdr:to>
        <xdr:sp macro="" textlink="">
          <xdr:nvSpPr>
            <xdr:cNvPr id="3130" name="Comment 58" hidden="1">
              <a:extLst>
                <a:ext uri="{FF2B5EF4-FFF2-40B4-BE49-F238E27FC236}">
                  <a16:creationId xmlns:a16="http://schemas.microsoft.com/office/drawing/2014/main" id="{627420DA-91F4-264E-AD0E-B84FDC3E5A59}"/>
                </a:ext>
              </a:extLst>
            </xdr:cNvPr>
            <xdr:cNvSpPr txBox="1">
              <a:spLocks noChangeArrowheads="1"/>
            </xdr:cNvSpPr>
          </xdr:nvSpPr>
          <xdr:spPr bwMode="auto">
            <a:xfrm>
              <a:off x="8382000" y="2400300"/>
              <a:ext cx="1346200" cy="330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4990 (3hrs)</a:t>
              </a:r>
            </a:p>
          </xdr:txBody>
        </xdr:sp>
        <xdr:clientData/>
      </xdr:twoCellAnchor>
    </mc:Fallback>
  </mc:AlternateContent>
  <mc:AlternateContent xmlns:mc="http://schemas.openxmlformats.org/markup-compatibility/2006">
    <mc:Choice xmlns:v="urn:schemas-microsoft-com:vml" Requires="v"/>
    <mc:Fallback>
      <xdr:twoCellAnchor editAs="absolute">
        <xdr:from>
          <xdr:col>29</xdr:col>
          <xdr:colOff>241300</xdr:colOff>
          <xdr:row>19</xdr:row>
          <xdr:rowOff>0</xdr:rowOff>
        </xdr:from>
        <xdr:to>
          <xdr:col>34</xdr:col>
          <xdr:colOff>635000</xdr:colOff>
          <xdr:row>21</xdr:row>
          <xdr:rowOff>76200</xdr:rowOff>
        </xdr:to>
        <xdr:sp macro="" textlink="">
          <xdr:nvSpPr>
            <xdr:cNvPr id="3131" name="Comment 59" hidden="1">
              <a:extLst>
                <a:ext uri="{FF2B5EF4-FFF2-40B4-BE49-F238E27FC236}">
                  <a16:creationId xmlns:a16="http://schemas.microsoft.com/office/drawing/2014/main" id="{2EC0B0C3-1541-B149-896B-34D42E4FE327}"/>
                </a:ext>
              </a:extLst>
            </xdr:cNvPr>
            <xdr:cNvSpPr txBox="1">
              <a:spLocks noChangeArrowheads="1"/>
            </xdr:cNvSpPr>
          </xdr:nvSpPr>
          <xdr:spPr bwMode="auto">
            <a:xfrm>
              <a:off x="8382000" y="3098800"/>
              <a:ext cx="1117600" cy="457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CHEM 3015 OR PHYS 1014</a:t>
              </a:r>
            </a:p>
          </xdr:txBody>
        </xdr:sp>
        <xdr:clientData/>
      </xdr:twoCellAnchor>
    </mc:Fallback>
  </mc:AlternateContent>
  <mc:AlternateContent xmlns:mc="http://schemas.openxmlformats.org/markup-compatibility/2006">
    <mc:Choice xmlns:v="urn:schemas-microsoft-com:vml" Requires="v"/>
    <mc:Fallback>
      <xdr:twoCellAnchor editAs="absolute">
        <xdr:from>
          <xdr:col>29</xdr:col>
          <xdr:colOff>241300</xdr:colOff>
          <xdr:row>18</xdr:row>
          <xdr:rowOff>0</xdr:rowOff>
        </xdr:from>
        <xdr:to>
          <xdr:col>35</xdr:col>
          <xdr:colOff>215900</xdr:colOff>
          <xdr:row>20</xdr:row>
          <xdr:rowOff>0</xdr:rowOff>
        </xdr:to>
        <xdr:sp macro="" textlink="">
          <xdr:nvSpPr>
            <xdr:cNvPr id="3132" name="Comment 60" hidden="1">
              <a:extLst>
                <a:ext uri="{FF2B5EF4-FFF2-40B4-BE49-F238E27FC236}">
                  <a16:creationId xmlns:a16="http://schemas.microsoft.com/office/drawing/2014/main" id="{B153EDD9-BC45-5C4E-ACB3-63BB4F13F45A}"/>
                </a:ext>
              </a:extLst>
            </xdr:cNvPr>
            <xdr:cNvSpPr txBox="1">
              <a:spLocks noChangeArrowheads="1"/>
            </xdr:cNvSpPr>
          </xdr:nvSpPr>
          <xdr:spPr bwMode="auto">
            <a:xfrm>
              <a:off x="8382000" y="2908300"/>
              <a:ext cx="1346200" cy="3810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BIOL 3023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29</xdr:col>
          <xdr:colOff>317500</xdr:colOff>
          <xdr:row>7</xdr:row>
          <xdr:rowOff>0</xdr:rowOff>
        </xdr:from>
        <xdr:to>
          <xdr:col>35</xdr:col>
          <xdr:colOff>495300</xdr:colOff>
          <xdr:row>11</xdr:row>
          <xdr:rowOff>0</xdr:rowOff>
        </xdr:to>
        <xdr:sp macro="" textlink="">
          <xdr:nvSpPr>
            <xdr:cNvPr id="3133" name="Comment 61" hidden="1">
              <a:extLst>
                <a:ext uri="{FF2B5EF4-FFF2-40B4-BE49-F238E27FC236}">
                  <a16:creationId xmlns:a16="http://schemas.microsoft.com/office/drawing/2014/main" id="{88707063-CB87-A643-945D-86549F263A1B}"/>
                </a:ext>
              </a:extLst>
            </xdr:cNvPr>
            <xdr:cNvSpPr txBox="1">
              <a:spLocks noChangeArrowheads="1"/>
            </xdr:cNvSpPr>
          </xdr:nvSpPr>
          <xdr:spPr bwMode="auto">
            <a:xfrm>
              <a:off x="8458200" y="1079500"/>
              <a:ext cx="1549400" cy="660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PBIO 4005</a:t>
              </a:r>
            </a:p>
            <a:p>
              <a:pPr algn="l" rtl="0">
                <a:defRPr sz="1000"/>
              </a:pPr>
              <a:r>
                <a:rPr lang="en-US" sz="900" b="1" i="0" u="none" strike="noStrike" baseline="0%">
                  <a:solidFill>
                    <a:srgbClr val="000000"/>
                  </a:solidFill>
                  <a:latin typeface="Tahoma" pitchFamily="2" charset="0"/>
                  <a:ea typeface="Tahoma" pitchFamily="2" charset="0"/>
                  <a:cs typeface="Tahoma" pitchFamily="2" charset="0"/>
                </a:rPr>
                <a:t>OR NREM 3013</a:t>
              </a:r>
            </a:p>
          </xdr:txBody>
        </xdr:sp>
        <xdr:clientData/>
      </xdr:twoCellAnchor>
    </mc:Fallback>
  </mc:AlternateContent>
  <mc:AlternateContent xmlns:mc="http://schemas.openxmlformats.org/markup-compatibility/2006">
    <mc:Choice xmlns:v="urn:schemas-microsoft-com:vml" Requires="v"/>
    <mc:Fallback>
      <xdr:twoCellAnchor editAs="absolute">
        <xdr:from>
          <xdr:col>29</xdr:col>
          <xdr:colOff>317500</xdr:colOff>
          <xdr:row>17</xdr:row>
          <xdr:rowOff>25400</xdr:rowOff>
        </xdr:from>
        <xdr:to>
          <xdr:col>35</xdr:col>
          <xdr:colOff>381000</xdr:colOff>
          <xdr:row>20</xdr:row>
          <xdr:rowOff>76200</xdr:rowOff>
        </xdr:to>
        <xdr:sp macro="" textlink="">
          <xdr:nvSpPr>
            <xdr:cNvPr id="3134" name="Comment 62" hidden="1">
              <a:extLst>
                <a:ext uri="{FF2B5EF4-FFF2-40B4-BE49-F238E27FC236}">
                  <a16:creationId xmlns:a16="http://schemas.microsoft.com/office/drawing/2014/main" id="{D8122601-B3BA-5A41-A652-CBA5D22DBE54}"/>
                </a:ext>
              </a:extLst>
            </xdr:cNvPr>
            <xdr:cNvSpPr txBox="1">
              <a:spLocks noChangeArrowheads="1"/>
            </xdr:cNvSpPr>
          </xdr:nvSpPr>
          <xdr:spPr bwMode="auto">
            <a:xfrm>
              <a:off x="8458200" y="2755900"/>
              <a:ext cx="1435100" cy="6096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NREM 4603</a:t>
              </a:r>
            </a:p>
          </xdr:txBody>
        </xdr:sp>
        <xdr:clientData/>
      </xdr:twoCellAnchor>
    </mc:Fallback>
  </mc:AlternateContent>
  <mc:AlternateContent xmlns:mc="http://schemas.openxmlformats.org/markup-compatibility/2006">
    <mc:Choice xmlns:v="urn:schemas-microsoft-com:vml" Requires="v"/>
    <mc:Fallback>
      <xdr:twoCellAnchor editAs="absolute">
        <xdr:from>
          <xdr:col>29</xdr:col>
          <xdr:colOff>330200</xdr:colOff>
          <xdr:row>16</xdr:row>
          <xdr:rowOff>0</xdr:rowOff>
        </xdr:from>
        <xdr:to>
          <xdr:col>35</xdr:col>
          <xdr:colOff>584200</xdr:colOff>
          <xdr:row>21</xdr:row>
          <xdr:rowOff>0</xdr:rowOff>
        </xdr:to>
        <xdr:sp macro="" textlink="">
          <xdr:nvSpPr>
            <xdr:cNvPr id="3135" name="Comment 63" hidden="1">
              <a:extLst>
                <a:ext uri="{FF2B5EF4-FFF2-40B4-BE49-F238E27FC236}">
                  <a16:creationId xmlns:a16="http://schemas.microsoft.com/office/drawing/2014/main" id="{B5EADDBD-0752-5A40-A55F-58949E73FAD0}"/>
                </a:ext>
              </a:extLst>
            </xdr:cNvPr>
            <xdr:cNvSpPr txBox="1">
              <a:spLocks noChangeArrowheads="1"/>
            </xdr:cNvSpPr>
          </xdr:nvSpPr>
          <xdr:spPr bwMode="auto">
            <a:xfrm>
              <a:off x="8470900" y="2565400"/>
              <a:ext cx="1625600" cy="914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PLNT 3011</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AK63"/>
  <sheetViews>
    <sheetView showGridLines="0" tabSelected="1" zoomScaleNormal="100" workbookViewId="0">
      <selection activeCell="Z18" sqref="Z18"/>
    </sheetView>
  </sheetViews>
  <sheetFormatPr baseColWidth="10" defaultColWidth="9.1640625" defaultRowHeight="13" x14ac:dyDescent="0.15"/>
  <cols>
    <col min="1" max="1" width="2.5" style="38" customWidth="1"/>
    <col min="2" max="2" width="7.1640625" style="38" customWidth="1"/>
    <col min="3" max="3" width="6.5" style="38" customWidth="1"/>
    <col min="4" max="5" width="3.5" style="38" customWidth="1"/>
    <col min="6" max="6" width="3.5" style="45" hidden="1" customWidth="1"/>
    <col min="7" max="7" width="5.5" style="45" hidden="1" customWidth="1"/>
    <col min="8" max="8" width="6.5" style="45" hidden="1" customWidth="1"/>
    <col min="9" max="9" width="1.83203125" style="45" customWidth="1"/>
    <col min="10" max="11" width="6.5" style="38" customWidth="1"/>
    <col min="12" max="12" width="3.5" style="38" customWidth="1"/>
    <col min="13" max="13" width="4.5" style="38" customWidth="1"/>
    <col min="14" max="14" width="3.5" style="38" hidden="1" customWidth="1"/>
    <col min="15" max="15" width="2.5" style="38" hidden="1" customWidth="1"/>
    <col min="16" max="16" width="3.5" style="45" hidden="1" customWidth="1"/>
    <col min="17" max="17" width="2" style="38" customWidth="1"/>
    <col min="18" max="18" width="6.1640625" style="38" customWidth="1"/>
    <col min="19" max="19" width="5.5" style="38" customWidth="1"/>
    <col min="20" max="20" width="6.5" style="38" customWidth="1"/>
    <col min="21" max="21" width="4.5" style="38" hidden="1" customWidth="1"/>
    <col min="22" max="22" width="5" style="38" hidden="1" customWidth="1"/>
    <col min="23" max="23" width="4.5" style="38" hidden="1" customWidth="1"/>
    <col min="24" max="24" width="2" style="38" customWidth="1"/>
    <col min="25" max="25" width="8.6640625" style="38" customWidth="1"/>
    <col min="26" max="26" width="13.5" style="38" customWidth="1"/>
    <col min="27" max="27" width="1.5" style="38" customWidth="1"/>
    <col min="28" max="28" width="7" style="38" customWidth="1"/>
    <col min="29" max="29" width="8" style="38" customWidth="1"/>
    <col min="30" max="30" width="7.5" style="38" customWidth="1"/>
    <col min="31" max="31" width="4.5" style="38" hidden="1" customWidth="1"/>
    <col min="32" max="32" width="5.1640625" style="38" hidden="1" customWidth="1"/>
    <col min="33" max="33" width="5.5" style="38" hidden="1" customWidth="1"/>
    <col min="34" max="34" width="2" style="62" customWidth="1"/>
    <col min="35" max="35" width="8.5" style="38" customWidth="1"/>
    <col min="36" max="36" width="13.5" style="38" customWidth="1"/>
    <col min="37" max="37" width="9.1640625" style="62"/>
    <col min="38" max="16384" width="9.1640625" style="38"/>
  </cols>
  <sheetData>
    <row r="1" spans="2:37" s="31" customFormat="1" ht="23.25" customHeight="1" x14ac:dyDescent="0.2">
      <c r="B1" s="29" t="s">
        <v>18</v>
      </c>
      <c r="C1" s="175" t="s">
        <v>78</v>
      </c>
      <c r="D1" s="175"/>
      <c r="E1" s="175"/>
      <c r="F1" s="175"/>
      <c r="G1" s="175"/>
      <c r="H1" s="175"/>
      <c r="I1" s="175"/>
      <c r="J1" s="175"/>
      <c r="K1" s="175"/>
      <c r="L1" s="175"/>
      <c r="M1" s="175"/>
      <c r="N1" s="175"/>
      <c r="O1" s="175"/>
      <c r="P1" s="175"/>
      <c r="Q1" s="175"/>
      <c r="R1" s="175"/>
      <c r="S1" s="29" t="s">
        <v>6</v>
      </c>
      <c r="T1" s="175">
        <v>99999999</v>
      </c>
      <c r="U1" s="175"/>
      <c r="V1" s="175"/>
      <c r="W1" s="175"/>
      <c r="X1" s="175"/>
      <c r="Y1" s="175"/>
      <c r="Z1" s="175"/>
      <c r="AA1" s="178" t="s">
        <v>61</v>
      </c>
      <c r="AB1" s="178"/>
      <c r="AC1" s="178"/>
      <c r="AD1" s="29" t="s">
        <v>19</v>
      </c>
      <c r="AE1" s="29"/>
      <c r="AF1" s="29"/>
      <c r="AG1" s="29"/>
      <c r="AH1" s="176" t="s">
        <v>79</v>
      </c>
      <c r="AI1" s="176"/>
      <c r="AJ1" s="176"/>
      <c r="AK1" s="124"/>
    </row>
    <row r="2" spans="2:37" ht="23" hidden="1" x14ac:dyDescent="0.25">
      <c r="B2" s="32"/>
      <c r="C2" s="32"/>
      <c r="D2" s="33"/>
      <c r="E2" s="34"/>
      <c r="F2" s="34"/>
      <c r="G2" s="34"/>
      <c r="H2" s="34"/>
      <c r="I2" s="34"/>
      <c r="J2" s="34"/>
      <c r="K2" s="34"/>
      <c r="L2" s="34"/>
      <c r="M2" s="34"/>
      <c r="N2" s="34"/>
      <c r="O2" s="34"/>
      <c r="P2" s="34"/>
      <c r="Q2" s="34"/>
      <c r="R2" s="34"/>
      <c r="S2" s="34"/>
      <c r="T2" s="32"/>
      <c r="U2" s="35"/>
      <c r="V2" s="35"/>
      <c r="W2" s="35"/>
      <c r="X2" s="36"/>
      <c r="Y2" s="36"/>
      <c r="Z2" s="36"/>
      <c r="AA2" s="30"/>
      <c r="AB2" s="30"/>
      <c r="AC2" s="30"/>
      <c r="AD2" s="32"/>
      <c r="AE2" s="32"/>
      <c r="AF2" s="32"/>
      <c r="AG2" s="32"/>
      <c r="AH2" s="37"/>
      <c r="AI2" s="37"/>
      <c r="AJ2" s="37"/>
    </row>
    <row r="3" spans="2:37" ht="18" x14ac:dyDescent="0.2">
      <c r="B3" s="39" t="s">
        <v>67</v>
      </c>
      <c r="C3" s="40"/>
      <c r="D3" s="40"/>
      <c r="E3" s="41"/>
      <c r="F3" s="41"/>
      <c r="G3" s="41"/>
      <c r="H3" s="42"/>
      <c r="I3" s="43"/>
      <c r="J3" s="105"/>
      <c r="K3" s="105"/>
      <c r="L3" s="105"/>
      <c r="M3" s="105"/>
      <c r="N3" s="105"/>
      <c r="O3" s="105"/>
      <c r="P3" s="105"/>
      <c r="Q3" s="105"/>
      <c r="R3" s="83" t="s">
        <v>65</v>
      </c>
      <c r="S3" s="105"/>
      <c r="T3" s="32"/>
      <c r="U3" s="35"/>
      <c r="V3" s="35"/>
      <c r="W3" s="35"/>
      <c r="X3" s="106"/>
      <c r="Y3" s="106"/>
      <c r="Z3" s="106"/>
      <c r="AA3" s="30"/>
      <c r="AB3" s="83" t="s">
        <v>66</v>
      </c>
      <c r="AC3" s="44"/>
      <c r="AD3" s="44"/>
      <c r="AE3" s="44"/>
      <c r="AF3" s="44"/>
      <c r="AG3" s="44"/>
      <c r="AH3" s="44"/>
      <c r="AI3" s="44"/>
      <c r="AJ3" s="85" t="s">
        <v>81</v>
      </c>
    </row>
    <row r="4" spans="2:37" ht="9" customHeight="1" x14ac:dyDescent="0.15">
      <c r="B4" s="45"/>
      <c r="C4" s="45"/>
      <c r="D4" s="45"/>
      <c r="E4" s="45"/>
      <c r="J4" s="45"/>
      <c r="K4" s="45"/>
      <c r="L4" s="45"/>
      <c r="M4" s="45"/>
      <c r="N4" s="45"/>
      <c r="O4" s="45"/>
      <c r="Q4" s="45"/>
      <c r="R4" s="45"/>
      <c r="S4" s="45"/>
      <c r="T4" s="45"/>
      <c r="U4" s="45"/>
      <c r="V4" s="45"/>
      <c r="W4" s="45"/>
      <c r="X4" s="45"/>
      <c r="Y4" s="45"/>
      <c r="Z4" s="45"/>
      <c r="AA4" s="45"/>
      <c r="AB4" s="45"/>
      <c r="AC4" s="45"/>
      <c r="AD4" s="45"/>
      <c r="AE4" s="45"/>
      <c r="AF4" s="45"/>
      <c r="AG4" s="45"/>
      <c r="AH4" s="41"/>
      <c r="AI4" s="45"/>
      <c r="AJ4" s="45"/>
    </row>
    <row r="5" spans="2:37" x14ac:dyDescent="0.15">
      <c r="B5" s="46" t="s">
        <v>20</v>
      </c>
      <c r="C5" s="46"/>
      <c r="D5" s="47" t="s">
        <v>21</v>
      </c>
      <c r="E5" s="47"/>
      <c r="F5" s="48" t="s">
        <v>22</v>
      </c>
      <c r="G5" s="48" t="s">
        <v>23</v>
      </c>
      <c r="H5" s="48" t="s">
        <v>24</v>
      </c>
      <c r="I5" s="48"/>
      <c r="J5" s="45"/>
      <c r="K5" s="47" t="s">
        <v>25</v>
      </c>
      <c r="L5" s="47"/>
      <c r="M5" s="47"/>
      <c r="N5" s="45"/>
      <c r="O5" s="45"/>
      <c r="Q5" s="45"/>
      <c r="R5" s="47" t="s">
        <v>20</v>
      </c>
      <c r="S5" s="47"/>
      <c r="T5" s="47" t="s">
        <v>21</v>
      </c>
      <c r="U5" s="48" t="s">
        <v>22</v>
      </c>
      <c r="V5" s="48" t="s">
        <v>23</v>
      </c>
      <c r="W5" s="48" t="s">
        <v>24</v>
      </c>
      <c r="X5" s="45"/>
      <c r="Y5" s="47" t="s">
        <v>25</v>
      </c>
      <c r="Z5" s="45"/>
      <c r="AA5" s="45"/>
      <c r="AB5" s="47" t="s">
        <v>20</v>
      </c>
      <c r="AC5" s="47"/>
      <c r="AD5" s="47" t="s">
        <v>21</v>
      </c>
      <c r="AE5" s="48" t="s">
        <v>22</v>
      </c>
      <c r="AF5" s="48" t="s">
        <v>23</v>
      </c>
      <c r="AG5" s="48" t="s">
        <v>24</v>
      </c>
      <c r="AH5" s="41"/>
      <c r="AI5" s="47" t="s">
        <v>25</v>
      </c>
      <c r="AJ5" s="45"/>
    </row>
    <row r="6" spans="2:37" ht="9" customHeight="1" x14ac:dyDescent="0.15">
      <c r="B6" s="45"/>
      <c r="C6" s="41"/>
      <c r="D6" s="45"/>
      <c r="E6" s="45"/>
      <c r="J6" s="45"/>
      <c r="K6" s="49"/>
      <c r="L6" s="49"/>
      <c r="M6" s="49"/>
      <c r="N6" s="49"/>
      <c r="O6" s="49"/>
      <c r="P6" s="49"/>
      <c r="Q6" s="45"/>
      <c r="R6" s="45"/>
      <c r="S6" s="45"/>
      <c r="T6" s="41"/>
      <c r="U6" s="45"/>
      <c r="V6" s="45"/>
      <c r="W6" s="45"/>
      <c r="X6" s="45"/>
      <c r="Y6" s="41"/>
      <c r="Z6" s="45"/>
      <c r="AA6" s="45"/>
      <c r="AB6" s="45"/>
      <c r="AC6" s="45"/>
      <c r="AD6" s="45"/>
      <c r="AE6" s="45"/>
      <c r="AF6" s="45"/>
      <c r="AG6" s="45"/>
      <c r="AH6" s="41"/>
      <c r="AI6" s="45"/>
      <c r="AJ6" s="45"/>
    </row>
    <row r="7" spans="2:37" x14ac:dyDescent="0.15">
      <c r="B7" s="50" t="s">
        <v>26</v>
      </c>
      <c r="C7" s="51">
        <v>1113</v>
      </c>
      <c r="D7" s="153"/>
      <c r="E7" s="154"/>
      <c r="F7" s="52">
        <f t="shared" ref="F7:F23" si="0">IF(I7&lt;&gt;"",I7,3)*IF(D7="A",4,IF(D7="B",3,IF(D7="C",2,IF(D7="D",1,IF(AND(D7&gt;=0,D7&lt;=4,ISNUMBER(D7)),D7,0)))))</f>
        <v>0</v>
      </c>
      <c r="G7" s="52" t="str">
        <f t="shared" ref="G7:G23" si="1">IF(OR(D7="A",D7="B",D7="C",D7="D",D7="F",AND(D7&gt;=0,D7&lt;=4,ISNUMBER(D7))),IF(I7&lt;&gt;"",I7,3),"")</f>
        <v/>
      </c>
      <c r="H7" s="52" t="str">
        <f t="shared" ref="H7:H23" si="2">IF(OR(D7="A",D7="B",D7="C",D7="D",D7="P",AND(D7&gt;=0,D7&lt;=4,ISNUMBER(D7))),IF(I7&lt;&gt;"",I7,3),"")</f>
        <v/>
      </c>
      <c r="I7" s="53"/>
      <c r="J7" s="155"/>
      <c r="K7" s="155"/>
      <c r="L7" s="155"/>
      <c r="M7" s="155"/>
      <c r="N7" s="54"/>
      <c r="O7" s="54"/>
      <c r="P7" s="54"/>
      <c r="Q7" s="45"/>
      <c r="R7" s="50" t="s">
        <v>27</v>
      </c>
      <c r="S7" s="51">
        <v>1011</v>
      </c>
      <c r="T7" s="73"/>
      <c r="U7" s="52">
        <f>IF(X7&lt;&gt;"",X7,3)*IF(T7="A",4,IF(T7="B",3,IF(T7="C",2,IF(T7="D",1,IF(AND(T7&gt;=0,T7&lt;=4,ISNUMBER(T7)),T7,0)))))</f>
        <v>0</v>
      </c>
      <c r="V7" s="52" t="str">
        <f>IF(OR(T7="A",T7="B",T7="C",T7="D",T7="F",AND(T7&gt;=0,T7&lt;=4,ISNUMBER(T7))),IF(X7&lt;&gt;"",X7,3),"")</f>
        <v/>
      </c>
      <c r="W7" s="52" t="str">
        <f>IF(OR(T7="A",T7="B",T7="C",T7="D",T7="P",AND(T7&gt;=0,T7&lt;=4,ISNUMBER(T7))),IF(X7&lt;&gt;"",X7,3),"")</f>
        <v/>
      </c>
      <c r="X7" s="53">
        <v>1</v>
      </c>
      <c r="Y7" s="166"/>
      <c r="Z7" s="177"/>
      <c r="AA7" s="45"/>
      <c r="AB7" s="72" t="s">
        <v>71</v>
      </c>
      <c r="AC7" s="55"/>
      <c r="AD7" s="55"/>
      <c r="AE7" s="41"/>
      <c r="AF7" s="41"/>
      <c r="AG7" s="41"/>
      <c r="AH7" s="42"/>
      <c r="AI7" s="43"/>
      <c r="AJ7" s="43"/>
    </row>
    <row r="8" spans="2:37" x14ac:dyDescent="0.15">
      <c r="B8" s="50" t="s">
        <v>26</v>
      </c>
      <c r="C8" s="80">
        <v>1213</v>
      </c>
      <c r="D8" s="153"/>
      <c r="E8" s="154"/>
      <c r="F8" s="52">
        <f t="shared" si="0"/>
        <v>0</v>
      </c>
      <c r="G8" s="52" t="str">
        <f t="shared" si="1"/>
        <v/>
      </c>
      <c r="H8" s="52" t="str">
        <f t="shared" si="2"/>
        <v/>
      </c>
      <c r="I8" s="53"/>
      <c r="J8" s="155"/>
      <c r="K8" s="155"/>
      <c r="L8" s="155"/>
      <c r="M8" s="155"/>
      <c r="N8" s="54"/>
      <c r="O8" s="54"/>
      <c r="P8" s="54"/>
      <c r="Q8" s="45"/>
      <c r="R8" s="76" t="s">
        <v>53</v>
      </c>
      <c r="S8" s="51">
        <v>1213</v>
      </c>
      <c r="T8" s="73"/>
      <c r="U8" s="52">
        <f t="shared" ref="U8:U14" si="3">IF(X8&lt;&gt;"",X8,3)*IF(T8="A",4,IF(T8="B",3,IF(T8="C",2,IF(T8="D",1,IF(AND(T8&gt;=0,T8&lt;=4,ISNUMBER(T8)),T8,0)))))</f>
        <v>0</v>
      </c>
      <c r="V8" s="52" t="str">
        <f t="shared" ref="V8:V14" si="4">IF(OR(T8="A",T8="B",T8="C",T8="D",T8="F",AND(T8&gt;=0,T8&lt;=4,ISNUMBER(T8))),IF(X8&lt;&gt;"",X8,3),"")</f>
        <v/>
      </c>
      <c r="W8" s="52" t="str">
        <f t="shared" ref="W8:W15" si="5">IF(OR(T8="A",T8="B",T8="C",T8="D",T8="P",AND(T8&gt;=0,T8&lt;=4,ISNUMBER(T8))),IF(X8&lt;&gt;"",X8,3),"")</f>
        <v/>
      </c>
      <c r="X8" s="53"/>
      <c r="Y8" s="169"/>
      <c r="Z8" s="170"/>
      <c r="AA8" s="45"/>
      <c r="AB8" s="76" t="s">
        <v>72</v>
      </c>
      <c r="AC8" s="107">
        <v>1404</v>
      </c>
      <c r="AD8" s="139"/>
      <c r="AE8" s="52">
        <f t="shared" ref="AE8" si="6">IF(AH8&lt;&gt;"",AH8,3)*IF(AD8="A",4,IF(AD8="B",3,IF(AD8="C",2,IF(AD8="D",1,IF(AND(AD8&gt;=0,AD8&lt;=4,ISNUMBER(AD8)),AD8,0)))))</f>
        <v>0</v>
      </c>
      <c r="AF8" s="52" t="str">
        <f t="shared" ref="AF8" si="7">IF(OR(AD8="A",AD8="B",AD8="C",AD8="D",AD8="F",AND(AD8&gt;=0,AD8&lt;=4,ISNUMBER(AD8))),IF(AH8&lt;&gt;"",AH8,3),"")</f>
        <v/>
      </c>
      <c r="AG8" s="52" t="str">
        <f t="shared" ref="AG8" si="8">IF(OR(AD8="A",AD8="B",AD8="C",AD8="D",AD8="P",AND(AD8&gt;=0,AD8&lt;=4,ISNUMBER(AD8))),IF(AH8&lt;&gt;"",AH8,3),"")</f>
        <v/>
      </c>
      <c r="AH8" s="53">
        <v>4</v>
      </c>
      <c r="AI8" s="140"/>
      <c r="AJ8" s="140"/>
    </row>
    <row r="9" spans="2:37" x14ac:dyDescent="0.15">
      <c r="B9" s="50" t="s">
        <v>28</v>
      </c>
      <c r="C9" s="56">
        <v>1103</v>
      </c>
      <c r="D9" s="153"/>
      <c r="E9" s="154"/>
      <c r="F9" s="52">
        <f t="shared" si="0"/>
        <v>0</v>
      </c>
      <c r="G9" s="52" t="str">
        <f t="shared" si="1"/>
        <v/>
      </c>
      <c r="H9" s="52" t="str">
        <f t="shared" si="2"/>
        <v/>
      </c>
      <c r="I9" s="53"/>
      <c r="J9" s="155"/>
      <c r="K9" s="155"/>
      <c r="L9" s="155"/>
      <c r="M9" s="155"/>
      <c r="N9" s="54"/>
      <c r="O9" s="54"/>
      <c r="P9" s="54"/>
      <c r="Q9" s="45"/>
      <c r="R9" s="76" t="s">
        <v>60</v>
      </c>
      <c r="S9" s="51">
        <v>2993</v>
      </c>
      <c r="T9" s="74"/>
      <c r="U9" s="52">
        <f t="shared" si="3"/>
        <v>0</v>
      </c>
      <c r="V9" s="52" t="str">
        <f t="shared" si="4"/>
        <v/>
      </c>
      <c r="W9" s="52" t="str">
        <f t="shared" si="5"/>
        <v/>
      </c>
      <c r="X9" s="53"/>
      <c r="Y9" s="169"/>
      <c r="Z9" s="170"/>
      <c r="AA9" s="45"/>
      <c r="AB9" s="76" t="s">
        <v>72</v>
      </c>
      <c r="AC9" s="107">
        <v>4463</v>
      </c>
      <c r="AD9" s="101"/>
      <c r="AE9" s="52">
        <f t="shared" ref="AE9" si="9">IF(AH9&lt;&gt;"",AH9,3)*IF(AD9="A",4,IF(AD9="B",3,IF(AD9="C",2,IF(AD9="D",1,IF(AND(AD9&gt;=0,AD9&lt;=4,ISNUMBER(AD9)),AD9,0)))))</f>
        <v>0</v>
      </c>
      <c r="AF9" s="52" t="str">
        <f t="shared" ref="AF9" si="10">IF(OR(AD9="A",AD9="B",AD9="C",AD9="D",AD9="F",AND(AD9&gt;=0,AD9&lt;=4,ISNUMBER(AD9))),IF(AH9&lt;&gt;"",AH9,3),"")</f>
        <v/>
      </c>
      <c r="AG9" s="52" t="str">
        <f t="shared" ref="AG9" si="11">IF(OR(AD9="A",AD9="B",AD9="C",AD9="D",AD9="P",AND(AD9&gt;=0,AD9&lt;=4,ISNUMBER(AD9))),IF(AH9&lt;&gt;"",AH9,3),"")</f>
        <v/>
      </c>
      <c r="AH9" s="53"/>
      <c r="AI9" s="117"/>
      <c r="AJ9" s="117"/>
    </row>
    <row r="10" spans="2:37" x14ac:dyDescent="0.15">
      <c r="B10" s="50" t="s">
        <v>29</v>
      </c>
      <c r="C10" s="56">
        <v>1113</v>
      </c>
      <c r="D10" s="153"/>
      <c r="E10" s="154"/>
      <c r="F10" s="52">
        <f t="shared" si="0"/>
        <v>0</v>
      </c>
      <c r="G10" s="52" t="str">
        <f t="shared" si="1"/>
        <v/>
      </c>
      <c r="H10" s="52" t="str">
        <f t="shared" si="2"/>
        <v/>
      </c>
      <c r="I10" s="53"/>
      <c r="J10" s="155"/>
      <c r="K10" s="155"/>
      <c r="L10" s="155"/>
      <c r="M10" s="155"/>
      <c r="N10" s="54"/>
      <c r="O10" s="54"/>
      <c r="P10" s="54"/>
      <c r="Q10" s="45"/>
      <c r="R10" s="84" t="s">
        <v>31</v>
      </c>
      <c r="S10" s="121">
        <v>1513</v>
      </c>
      <c r="T10" s="130"/>
      <c r="U10" s="52">
        <f t="shared" si="3"/>
        <v>0</v>
      </c>
      <c r="V10" s="52" t="str">
        <f t="shared" si="4"/>
        <v/>
      </c>
      <c r="W10" s="52" t="str">
        <f t="shared" si="5"/>
        <v/>
      </c>
      <c r="X10" s="53"/>
      <c r="Y10" s="169"/>
      <c r="Z10" s="170"/>
      <c r="AA10" s="45"/>
      <c r="AB10" s="76" t="s">
        <v>53</v>
      </c>
      <c r="AC10" s="107">
        <v>1101</v>
      </c>
      <c r="AD10" s="118"/>
      <c r="AE10" s="52">
        <f t="shared" ref="AE10:AE11" si="12">IF(AH10&lt;&gt;"",AH10,3)*IF(AD10="A",4,IF(AD10="B",3,IF(AD10="C",2,IF(AD10="D",1,IF(AND(AD10&gt;=0,AD10&lt;=4,ISNUMBER(AD10)),AD10,0)))))</f>
        <v>0</v>
      </c>
      <c r="AF10" s="52" t="str">
        <f t="shared" ref="AF10:AF11" si="13">IF(OR(AD10="A",AD10="B",AD10="C",AD10="D",AD10="F",AND(AD10&gt;=0,AD10&lt;=4,ISNUMBER(AD10))),IF(AH10&lt;&gt;"",AH10,3),"")</f>
        <v/>
      </c>
      <c r="AG10" s="52" t="str">
        <f t="shared" ref="AG10:AG11" si="14">IF(OR(AD10="A",AD10="B",AD10="C",AD10="D",AD10="P",AND(AD10&gt;=0,AD10&lt;=4,ISNUMBER(AD10))),IF(AH10&lt;&gt;"",AH10,3),"")</f>
        <v/>
      </c>
      <c r="AH10" s="53">
        <v>1</v>
      </c>
      <c r="AI10" s="117"/>
      <c r="AJ10" s="117"/>
    </row>
    <row r="11" spans="2:37" x14ac:dyDescent="0.15">
      <c r="B11" s="50" t="s">
        <v>58</v>
      </c>
      <c r="C11" s="56">
        <v>2013</v>
      </c>
      <c r="D11" s="151"/>
      <c r="E11" s="181"/>
      <c r="F11" s="52">
        <f t="shared" si="0"/>
        <v>0</v>
      </c>
      <c r="G11" s="52" t="str">
        <f t="shared" si="1"/>
        <v/>
      </c>
      <c r="H11" s="52" t="str">
        <f t="shared" si="2"/>
        <v/>
      </c>
      <c r="I11" s="53"/>
      <c r="J11" s="155"/>
      <c r="K11" s="155"/>
      <c r="L11" s="155"/>
      <c r="M11" s="155"/>
      <c r="N11" s="54"/>
      <c r="O11" s="54"/>
      <c r="P11" s="54"/>
      <c r="Q11" s="45"/>
      <c r="R11" s="84" t="s">
        <v>33</v>
      </c>
      <c r="S11" s="121">
        <v>1114</v>
      </c>
      <c r="T11" s="130"/>
      <c r="U11" s="52">
        <f t="shared" ref="U11" si="15">IF(X11&lt;&gt;"",X11,3)*IF(T11="A",4,IF(T11="B",3,IF(T11="C",2,IF(T11="D",1,IF(AND(T11&gt;=0,T11&lt;=4,ISNUMBER(T11)),T11,0)))))</f>
        <v>0</v>
      </c>
      <c r="V11" s="52" t="str">
        <f t="shared" ref="V11" si="16">IF(OR(T11="A",T11="B",T11="C",T11="D",T11="F",AND(T11&gt;=0,T11&lt;=4,ISNUMBER(T11))),IF(X11&lt;&gt;"",X11,3),"")</f>
        <v/>
      </c>
      <c r="W11" s="52" t="str">
        <f t="shared" ref="W11" si="17">IF(OR(T11="A",T11="B",T11="C",T11="D",T11="P",AND(T11&gt;=0,T11&lt;=4,ISNUMBER(T11))),IF(X11&lt;&gt;"",X11,3),"")</f>
        <v/>
      </c>
      <c r="X11" s="53">
        <v>4</v>
      </c>
      <c r="Y11" s="169"/>
      <c r="Z11" s="170"/>
      <c r="AA11" s="45"/>
      <c r="AB11" s="135" t="s">
        <v>53</v>
      </c>
      <c r="AC11" s="57">
        <v>2013</v>
      </c>
      <c r="AD11" s="129"/>
      <c r="AE11" s="52">
        <f t="shared" si="12"/>
        <v>0</v>
      </c>
      <c r="AF11" s="52" t="str">
        <f t="shared" si="13"/>
        <v/>
      </c>
      <c r="AG11" s="52" t="str">
        <f t="shared" si="14"/>
        <v/>
      </c>
      <c r="AH11" s="53"/>
      <c r="AI11" s="131"/>
      <c r="AJ11" s="131"/>
    </row>
    <row r="12" spans="2:37" x14ac:dyDescent="0.15">
      <c r="B12" s="133" t="s">
        <v>32</v>
      </c>
      <c r="C12" s="134"/>
      <c r="D12" s="153"/>
      <c r="E12" s="154"/>
      <c r="F12" s="52">
        <f t="shared" si="0"/>
        <v>0</v>
      </c>
      <c r="G12" s="52" t="str">
        <f t="shared" si="1"/>
        <v/>
      </c>
      <c r="H12" s="52" t="str">
        <f t="shared" si="2"/>
        <v/>
      </c>
      <c r="I12" s="53"/>
      <c r="J12" s="155"/>
      <c r="K12" s="155"/>
      <c r="L12" s="155"/>
      <c r="M12" s="155"/>
      <c r="Q12" s="45"/>
      <c r="R12" s="84" t="s">
        <v>34</v>
      </c>
      <c r="S12" s="121">
        <v>1515</v>
      </c>
      <c r="T12" s="130"/>
      <c r="U12" s="52">
        <f t="shared" si="3"/>
        <v>0</v>
      </c>
      <c r="V12" s="52" t="str">
        <f t="shared" si="4"/>
        <v/>
      </c>
      <c r="W12" s="52" t="str">
        <f t="shared" si="5"/>
        <v/>
      </c>
      <c r="X12" s="53">
        <v>5</v>
      </c>
      <c r="Y12" s="169"/>
      <c r="Z12" s="170"/>
      <c r="AA12" s="45"/>
      <c r="AB12" s="76" t="s">
        <v>53</v>
      </c>
      <c r="AC12" s="107">
        <v>2041</v>
      </c>
      <c r="AD12" s="108"/>
      <c r="AE12" s="52">
        <f t="shared" ref="AE12:AE23" si="18">IF(AH12&lt;&gt;"",AH12,3)*IF(AD12="A",4,IF(AD12="B",3,IF(AD12="C",2,IF(AD12="D",1,IF(AND(AD12&gt;=0,AD12&lt;=4,ISNUMBER(AD12)),AD12,0)))))</f>
        <v>0</v>
      </c>
      <c r="AF12" s="52" t="str">
        <f t="shared" ref="AF12:AF23" si="19">IF(OR(AD12="A",AD12="B",AD12="C",AD12="D",AD12="F",AND(AD12&gt;=0,AD12&lt;=4,ISNUMBER(AD12))),IF(AH12&lt;&gt;"",AH12,3),"")</f>
        <v/>
      </c>
      <c r="AG12" s="52" t="str">
        <f t="shared" ref="AG12:AG23" si="20">IF(OR(AD12="A",AD12="B",AD12="C",AD12="D",AD12="P",AND(AD12&gt;=0,AD12&lt;=4,ISNUMBER(AD12))),IF(AH12&lt;&gt;"",AH12,3),"")</f>
        <v/>
      </c>
      <c r="AH12" s="53">
        <v>1</v>
      </c>
      <c r="AI12" s="117"/>
      <c r="AJ12" s="117"/>
    </row>
    <row r="13" spans="2:37" x14ac:dyDescent="0.15">
      <c r="B13" s="133" t="s">
        <v>32</v>
      </c>
      <c r="C13" s="134"/>
      <c r="D13" s="153"/>
      <c r="E13" s="154"/>
      <c r="F13" s="52">
        <f t="shared" si="0"/>
        <v>0</v>
      </c>
      <c r="G13" s="52" t="str">
        <f t="shared" si="1"/>
        <v/>
      </c>
      <c r="H13" s="52" t="str">
        <f t="shared" si="2"/>
        <v/>
      </c>
      <c r="I13" s="53"/>
      <c r="J13" s="155"/>
      <c r="K13" s="155"/>
      <c r="L13" s="155"/>
      <c r="M13" s="155"/>
      <c r="N13" s="54"/>
      <c r="O13" s="54"/>
      <c r="P13" s="54"/>
      <c r="Q13" s="45"/>
      <c r="R13" s="84" t="s">
        <v>64</v>
      </c>
      <c r="S13" s="121">
        <v>3103</v>
      </c>
      <c r="T13" s="132"/>
      <c r="U13" s="52">
        <f t="shared" ref="U13" si="21">IF(X13&lt;&gt;"",X13,3)*IF(T13="A",4,IF(T13="B",3,IF(T13="C",2,IF(T13="D",1,IF(AND(T13&gt;=0,T13&lt;=4,ISNUMBER(T13)),T13,0)))))</f>
        <v>0</v>
      </c>
      <c r="V13" s="52" t="str">
        <f t="shared" ref="V13" si="22">IF(OR(T13="A",T13="B",T13="C",T13="D",T13="F",AND(T13&gt;=0,T13&lt;=4,ISNUMBER(T13))),IF(X13&lt;&gt;"",X13,3),"")</f>
        <v/>
      </c>
      <c r="W13" s="52" t="str">
        <f t="shared" ref="W13" si="23">IF(OR(T13="A",T13="B",T13="C",T13="D",T13="P",AND(T13&gt;=0,T13&lt;=4,ISNUMBER(T13))),IF(X13&lt;&gt;"",X13,3),"")</f>
        <v/>
      </c>
      <c r="X13" s="53"/>
      <c r="Y13" s="169"/>
      <c r="Z13" s="170"/>
      <c r="AA13" s="45"/>
      <c r="AB13" s="76" t="s">
        <v>53</v>
      </c>
      <c r="AC13" s="107">
        <v>4013</v>
      </c>
      <c r="AD13" s="108"/>
      <c r="AE13" s="52">
        <f t="shared" ref="AE13" si="24">IF(AH13&lt;&gt;"",AH13,3)*IF(AD13="A",4,IF(AD13="B",3,IF(AD13="C",2,IF(AD13="D",1,IF(AND(AD13&gt;=0,AD13&lt;=4,ISNUMBER(AD13)),AD13,0)))))</f>
        <v>0</v>
      </c>
      <c r="AF13" s="52" t="str">
        <f t="shared" ref="AF13" si="25">IF(OR(AD13="A",AD13="B",AD13="C",AD13="D",AD13="F",AND(AD13&gt;=0,AD13&lt;=4,ISNUMBER(AD13))),IF(AH13&lt;&gt;"",AH13,3),"")</f>
        <v/>
      </c>
      <c r="AG13" s="52" t="str">
        <f t="shared" ref="AG13" si="26">IF(OR(AD13="A",AD13="B",AD13="C",AD13="D",AD13="P",AND(AD13&gt;=0,AD13&lt;=4,ISNUMBER(AD13))),IF(AH13&lt;&gt;"",AH13,3),"")</f>
        <v/>
      </c>
      <c r="AH13" s="53"/>
      <c r="AI13" s="117"/>
      <c r="AJ13" s="117"/>
    </row>
    <row r="14" spans="2:37" x14ac:dyDescent="0.15">
      <c r="B14" s="135" t="s">
        <v>62</v>
      </c>
      <c r="C14" s="134"/>
      <c r="D14" s="153"/>
      <c r="E14" s="154"/>
      <c r="F14" s="52">
        <f t="shared" si="0"/>
        <v>0</v>
      </c>
      <c r="G14" s="52" t="str">
        <f t="shared" si="1"/>
        <v/>
      </c>
      <c r="H14" s="52" t="str">
        <f t="shared" si="2"/>
        <v/>
      </c>
      <c r="I14" s="53"/>
      <c r="J14" s="156"/>
      <c r="K14" s="155"/>
      <c r="L14" s="155"/>
      <c r="M14" s="155"/>
      <c r="N14" s="54"/>
      <c r="O14" s="54"/>
      <c r="P14" s="54"/>
      <c r="Q14" s="45"/>
      <c r="R14" s="135" t="s">
        <v>64</v>
      </c>
      <c r="S14" s="137">
        <v>3203</v>
      </c>
      <c r="T14" s="82"/>
      <c r="U14" s="52">
        <f t="shared" si="3"/>
        <v>0</v>
      </c>
      <c r="V14" s="52" t="str">
        <f t="shared" si="4"/>
        <v/>
      </c>
      <c r="W14" s="52" t="str">
        <f t="shared" si="5"/>
        <v/>
      </c>
      <c r="X14" s="53"/>
      <c r="Y14" s="169"/>
      <c r="Z14" s="170"/>
      <c r="AA14" s="58"/>
      <c r="AB14" s="76" t="s">
        <v>53</v>
      </c>
      <c r="AC14" s="107">
        <v>4123</v>
      </c>
      <c r="AD14" s="108"/>
      <c r="AE14" s="52">
        <f t="shared" ref="AE14:AE21" si="27">IF(AH14&lt;&gt;"",AH14,3)*IF(AD14="A",4,IF(AD14="B",3,IF(AD14="C",2,IF(AD14="D",1,IF(AND(AD14&gt;=0,AD14&lt;=4,ISNUMBER(AD14)),AD14,0)))))</f>
        <v>0</v>
      </c>
      <c r="AF14" s="52" t="str">
        <f t="shared" ref="AF14:AF21" si="28">IF(OR(AD14="A",AD14="B",AD14="C",AD14="D",AD14="F",AND(AD14&gt;=0,AD14&lt;=4,ISNUMBER(AD14))),IF(AH14&lt;&gt;"",AH14,3),"")</f>
        <v/>
      </c>
      <c r="AG14" s="52" t="str">
        <f t="shared" ref="AG14:AG21" si="29">IF(OR(AD14="A",AD14="B",AD14="C",AD14="D",AD14="P",AND(AD14&gt;=0,AD14&lt;=4,ISNUMBER(AD14))),IF(AH14&lt;&gt;"",AH14,3),"")</f>
        <v/>
      </c>
      <c r="AH14" s="53"/>
      <c r="AI14" s="117"/>
      <c r="AJ14" s="117"/>
    </row>
    <row r="15" spans="2:37" x14ac:dyDescent="0.15">
      <c r="B15" s="50" t="s">
        <v>34</v>
      </c>
      <c r="C15" s="56">
        <v>1314</v>
      </c>
      <c r="D15" s="153"/>
      <c r="E15" s="154"/>
      <c r="F15" s="52">
        <f t="shared" si="0"/>
        <v>0</v>
      </c>
      <c r="G15" s="52" t="str">
        <f t="shared" si="1"/>
        <v/>
      </c>
      <c r="H15" s="52" t="str">
        <f t="shared" si="2"/>
        <v/>
      </c>
      <c r="I15" s="53">
        <v>4</v>
      </c>
      <c r="J15" s="155"/>
      <c r="K15" s="155"/>
      <c r="L15" s="155"/>
      <c r="M15" s="155"/>
      <c r="N15" s="54"/>
      <c r="O15" s="54"/>
      <c r="P15" s="54"/>
      <c r="Q15" s="45"/>
      <c r="R15" s="45"/>
      <c r="S15" s="45"/>
      <c r="T15" s="50"/>
      <c r="U15" s="45"/>
      <c r="V15" s="45"/>
      <c r="W15" s="45" t="str">
        <f t="shared" si="5"/>
        <v/>
      </c>
      <c r="X15" s="59"/>
      <c r="Y15" s="167"/>
      <c r="Z15" s="167"/>
      <c r="AA15" s="45"/>
      <c r="AB15" s="76" t="s">
        <v>53</v>
      </c>
      <c r="AC15" s="107">
        <v>4353</v>
      </c>
      <c r="AD15" s="108"/>
      <c r="AE15" s="52">
        <f t="shared" ref="AE15:AE16" si="30">IF(AH15&lt;&gt;"",AH15,3)*IF(AD15="A",4,IF(AD15="B",3,IF(AD15="C",2,IF(AD15="D",1,IF(AND(AD15&gt;=0,AD15&lt;=4,ISNUMBER(AD15)),AD15,0)))))</f>
        <v>0</v>
      </c>
      <c r="AF15" s="52" t="str">
        <f t="shared" ref="AF15:AF16" si="31">IF(OR(AD15="A",AD15="B",AD15="C",AD15="D",AD15="F",AND(AD15&gt;=0,AD15&lt;=4,ISNUMBER(AD15))),IF(AH15&lt;&gt;"",AH15,3),"")</f>
        <v/>
      </c>
      <c r="AG15" s="52" t="str">
        <f t="shared" ref="AG15:AG16" si="32">IF(OR(AD15="A",AD15="B",AD15="C",AD15="D",AD15="P",AND(AD15&gt;=0,AD15&lt;=4,ISNUMBER(AD15))),IF(AH15&lt;&gt;"",AH15,3),"")</f>
        <v/>
      </c>
      <c r="AH15" s="53"/>
      <c r="AI15" s="117"/>
      <c r="AJ15" s="117"/>
    </row>
    <row r="16" spans="2:37" x14ac:dyDescent="0.15">
      <c r="B16" s="50" t="s">
        <v>30</v>
      </c>
      <c r="C16" s="56">
        <v>1113</v>
      </c>
      <c r="D16" s="153"/>
      <c r="E16" s="154"/>
      <c r="F16" s="52">
        <f t="shared" si="0"/>
        <v>0</v>
      </c>
      <c r="G16" s="52" t="str">
        <f t="shared" si="1"/>
        <v/>
      </c>
      <c r="H16" s="52" t="str">
        <f t="shared" si="2"/>
        <v/>
      </c>
      <c r="I16" s="53">
        <v>3</v>
      </c>
      <c r="J16" s="155"/>
      <c r="K16" s="155"/>
      <c r="L16" s="155"/>
      <c r="M16" s="155"/>
      <c r="N16" s="54"/>
      <c r="O16" s="54"/>
      <c r="P16" s="54"/>
      <c r="Q16" s="58"/>
      <c r="R16" s="173"/>
      <c r="S16" s="174"/>
      <c r="T16" s="174"/>
      <c r="U16" s="141"/>
      <c r="V16" s="141"/>
      <c r="W16" s="141"/>
      <c r="X16" s="141"/>
      <c r="Y16" s="49"/>
      <c r="Z16" s="49"/>
      <c r="AA16" s="45"/>
      <c r="AB16" s="76" t="s">
        <v>53</v>
      </c>
      <c r="AC16" s="107">
        <v>4571</v>
      </c>
      <c r="AD16" s="126"/>
      <c r="AE16" s="52">
        <f t="shared" si="30"/>
        <v>0</v>
      </c>
      <c r="AF16" s="52" t="str">
        <f t="shared" si="31"/>
        <v/>
      </c>
      <c r="AG16" s="52" t="str">
        <f t="shared" si="32"/>
        <v/>
      </c>
      <c r="AH16" s="53">
        <v>1</v>
      </c>
      <c r="AI16" s="127"/>
      <c r="AJ16" s="127"/>
    </row>
    <row r="17" spans="2:36" x14ac:dyDescent="0.15">
      <c r="B17" s="135" t="s">
        <v>63</v>
      </c>
      <c r="C17" s="134"/>
      <c r="D17" s="153"/>
      <c r="E17" s="154"/>
      <c r="F17" s="52">
        <f t="shared" si="0"/>
        <v>0</v>
      </c>
      <c r="G17" s="52" t="str">
        <f t="shared" si="1"/>
        <v/>
      </c>
      <c r="H17" s="52" t="str">
        <f t="shared" si="2"/>
        <v/>
      </c>
      <c r="I17" s="53"/>
      <c r="J17" s="156"/>
      <c r="K17" s="155"/>
      <c r="L17" s="155"/>
      <c r="M17" s="155"/>
      <c r="N17" s="54"/>
      <c r="O17" s="54"/>
      <c r="P17" s="54"/>
      <c r="Q17" s="45"/>
      <c r="R17" s="60" t="s">
        <v>38</v>
      </c>
      <c r="S17" s="142"/>
      <c r="T17" s="49"/>
      <c r="U17" s="49"/>
      <c r="V17" s="49"/>
      <c r="W17" s="61"/>
      <c r="X17" s="49"/>
      <c r="Y17" s="44" t="s">
        <v>37</v>
      </c>
      <c r="Z17" s="49"/>
      <c r="AA17" s="45"/>
      <c r="AB17" s="76" t="s">
        <v>53</v>
      </c>
      <c r="AC17" s="107">
        <v>4080</v>
      </c>
      <c r="AD17" s="108"/>
      <c r="AE17" s="52">
        <f t="shared" si="27"/>
        <v>0</v>
      </c>
      <c r="AF17" s="52" t="str">
        <f t="shared" si="28"/>
        <v/>
      </c>
      <c r="AG17" s="52" t="str">
        <f t="shared" si="29"/>
        <v/>
      </c>
      <c r="AH17" s="53">
        <v>3</v>
      </c>
      <c r="AI17" s="117"/>
      <c r="AJ17" s="117"/>
    </row>
    <row r="18" spans="2:36" ht="14" thickBot="1" x14ac:dyDescent="0.2">
      <c r="B18" s="135" t="s">
        <v>63</v>
      </c>
      <c r="C18" s="134"/>
      <c r="D18" s="153"/>
      <c r="E18" s="154"/>
      <c r="F18" s="52">
        <f t="shared" ref="F18" si="33">IF(I18&lt;&gt;"",I18,3)*IF(D18="A",4,IF(D18="B",3,IF(D18="C",2,IF(D18="D",1,IF(AND(D18&gt;=0,D18&lt;=4,ISNUMBER(D18)),D18,0)))))</f>
        <v>0</v>
      </c>
      <c r="G18" s="52" t="str">
        <f t="shared" ref="G18" si="34">IF(OR(D18="A",D18="B",D18="C",D18="D",D18="F",AND(D18&gt;=0,D18&lt;=4,ISNUMBER(D18))),IF(I18&lt;&gt;"",I18,3),"")</f>
        <v/>
      </c>
      <c r="H18" s="52" t="str">
        <f t="shared" ref="H18" si="35">IF(OR(D18="A",D18="B",D18="C",D18="D",D18="P",AND(D18&gt;=0,D18&lt;=4,ISNUMBER(D18))),IF(I18&lt;&gt;"",I18,3),"")</f>
        <v/>
      </c>
      <c r="I18" s="53"/>
      <c r="J18" s="156"/>
      <c r="K18" s="155"/>
      <c r="L18" s="155"/>
      <c r="M18" s="155"/>
      <c r="N18" s="54"/>
      <c r="O18" s="54"/>
      <c r="P18" s="54"/>
      <c r="Q18" s="45"/>
      <c r="R18" s="171">
        <f>SUM(H7:H23,W7:W14,AG8:AG24,AG35:AG38,H28:H43,P28:P43)</f>
        <v>0</v>
      </c>
      <c r="S18" s="171"/>
      <c r="T18" s="49" t="s">
        <v>39</v>
      </c>
      <c r="U18" s="49"/>
      <c r="V18" s="49"/>
      <c r="W18" s="49"/>
      <c r="X18" s="49"/>
      <c r="Y18" s="49"/>
      <c r="Z18" s="149"/>
      <c r="AA18" s="45"/>
      <c r="AB18" s="76" t="s">
        <v>53</v>
      </c>
      <c r="AC18" s="107">
        <v>4470</v>
      </c>
      <c r="AD18" s="108"/>
      <c r="AE18" s="52">
        <f t="shared" ref="AE18:AE20" si="36">IF(AH18&lt;&gt;"",AH18,3)*IF(AD18="A",4,IF(AD18="B",3,IF(AD18="C",2,IF(AD18="D",1,IF(AND(AD18&gt;=0,AD18&lt;=4,ISNUMBER(AD18)),AD18,0)))))</f>
        <v>0</v>
      </c>
      <c r="AF18" s="52" t="str">
        <f t="shared" ref="AF18:AF20" si="37">IF(OR(AD18="A",AD18="B",AD18="C",AD18="D",AD18="F",AND(AD18&gt;=0,AD18&lt;=4,ISNUMBER(AD18))),IF(AH18&lt;&gt;"",AH18,3),"")</f>
        <v/>
      </c>
      <c r="AG18" s="52" t="str">
        <f t="shared" ref="AG18:AG20" si="38">IF(OR(AD18="A",AD18="B",AD18="C",AD18="D",AD18="P",AND(AD18&gt;=0,AD18&lt;=4,ISNUMBER(AD18))),IF(AH18&lt;&gt;"",AH18,3),"")</f>
        <v/>
      </c>
      <c r="AH18" s="53">
        <v>1</v>
      </c>
      <c r="AI18" s="151"/>
      <c r="AJ18" s="151"/>
    </row>
    <row r="19" spans="2:36" ht="15" thickTop="1" thickBot="1" x14ac:dyDescent="0.2">
      <c r="B19" s="135" t="s">
        <v>63</v>
      </c>
      <c r="C19" s="134"/>
      <c r="D19" s="153"/>
      <c r="E19" s="154"/>
      <c r="F19" s="52">
        <f t="shared" si="0"/>
        <v>0</v>
      </c>
      <c r="G19" s="52" t="str">
        <f t="shared" si="1"/>
        <v/>
      </c>
      <c r="H19" s="52" t="str">
        <f t="shared" si="2"/>
        <v/>
      </c>
      <c r="I19" s="53"/>
      <c r="J19" s="156"/>
      <c r="K19" s="155"/>
      <c r="L19" s="155"/>
      <c r="M19" s="155"/>
      <c r="N19" s="54"/>
      <c r="O19" s="54"/>
      <c r="P19" s="54"/>
      <c r="Q19" s="45"/>
      <c r="R19" s="172" t="str">
        <f>IF(SUM(G7:G23,V7:V14,AF8:AF24,AF35:AF38,G28:G43,O28:O43)=0,"N/A",ROUNDDOWN(SUM(F7:F23,U7:U14,AE8:AE24,AE35:AE38,F28:F43,N28:N43)/SUM(G7:G23,V7:V14,AF8:AF24,AF35:AF38,G28:G43,O28:O43),2))</f>
        <v>N/A</v>
      </c>
      <c r="S19" s="172"/>
      <c r="T19" s="49" t="s">
        <v>40</v>
      </c>
      <c r="U19" s="49"/>
      <c r="V19" s="49"/>
      <c r="W19" s="49"/>
      <c r="X19" s="49"/>
      <c r="Y19" s="49"/>
      <c r="Z19" s="49"/>
      <c r="AA19" s="45"/>
      <c r="AB19" s="76" t="s">
        <v>70</v>
      </c>
      <c r="AC19" s="107">
        <v>4203</v>
      </c>
      <c r="AD19" s="126"/>
      <c r="AE19" s="52">
        <f t="shared" si="36"/>
        <v>0</v>
      </c>
      <c r="AF19" s="52" t="str">
        <f t="shared" si="37"/>
        <v/>
      </c>
      <c r="AG19" s="52" t="str">
        <f t="shared" si="38"/>
        <v/>
      </c>
      <c r="AH19" s="53"/>
      <c r="AI19" s="127"/>
      <c r="AJ19" s="127"/>
    </row>
    <row r="20" spans="2:36" ht="15" thickTop="1" thickBot="1" x14ac:dyDescent="0.2">
      <c r="B20" s="50" t="s">
        <v>35</v>
      </c>
      <c r="C20" s="80"/>
      <c r="D20" s="153"/>
      <c r="E20" s="154"/>
      <c r="F20" s="52">
        <f t="shared" si="0"/>
        <v>0</v>
      </c>
      <c r="G20" s="52" t="str">
        <f t="shared" si="1"/>
        <v/>
      </c>
      <c r="H20" s="52" t="str">
        <f t="shared" si="2"/>
        <v/>
      </c>
      <c r="I20" s="53"/>
      <c r="J20" s="168"/>
      <c r="K20" s="155"/>
      <c r="L20" s="155"/>
      <c r="M20" s="155"/>
      <c r="N20" s="54"/>
      <c r="O20" s="54"/>
      <c r="P20" s="54"/>
      <c r="Q20" s="45"/>
      <c r="R20" s="160">
        <f>SUMIF(C7:C23,"&gt;2999",H7:H23)+SUMIF(C28:C43,"&gt;2999",H28:H43)+SUMIF(K28:K43,"&gt;2999",P28:P43)+SUMIF(S7:S14,"&gt;2999",W7:W14)+SUMIF(AC8:AC25,"&gt;2999",AG8:AG25)+SUMIF(AC29:AC39,"&gt;2999",AG29:AG39)</f>
        <v>0</v>
      </c>
      <c r="S20" s="160"/>
      <c r="T20" s="83" t="s">
        <v>74</v>
      </c>
      <c r="U20" s="49"/>
      <c r="V20" s="49"/>
      <c r="W20" s="49"/>
      <c r="X20" s="49"/>
      <c r="Y20" s="49"/>
      <c r="Z20" s="49"/>
      <c r="AA20" s="45"/>
      <c r="AB20" s="76" t="s">
        <v>70</v>
      </c>
      <c r="AC20" s="107">
        <v>3423</v>
      </c>
      <c r="AD20" s="129"/>
      <c r="AE20" s="52">
        <f t="shared" si="36"/>
        <v>0</v>
      </c>
      <c r="AF20" s="52" t="str">
        <f t="shared" si="37"/>
        <v/>
      </c>
      <c r="AG20" s="52" t="str">
        <f t="shared" si="38"/>
        <v/>
      </c>
      <c r="AH20" s="53"/>
      <c r="AI20" s="125"/>
      <c r="AJ20" s="131"/>
    </row>
    <row r="21" spans="2:36" ht="15" thickTop="1" thickBot="1" x14ac:dyDescent="0.2">
      <c r="B21" s="50" t="s">
        <v>36</v>
      </c>
      <c r="C21" s="80"/>
      <c r="D21" s="153"/>
      <c r="E21" s="154"/>
      <c r="F21" s="52">
        <f t="shared" si="0"/>
        <v>0</v>
      </c>
      <c r="G21" s="52" t="str">
        <f t="shared" si="1"/>
        <v/>
      </c>
      <c r="H21" s="52" t="str">
        <f t="shared" si="2"/>
        <v/>
      </c>
      <c r="I21" s="53"/>
      <c r="J21" s="168"/>
      <c r="K21" s="155"/>
      <c r="L21" s="155"/>
      <c r="M21" s="155"/>
      <c r="N21" s="54"/>
      <c r="O21" s="54"/>
      <c r="P21" s="54"/>
      <c r="Q21" s="45"/>
      <c r="R21" s="160">
        <f>SUMIF(C7:C23,"&gt;2999",G7:G23)+SUMIF(C28:C43,"&gt;2999",G28:G43)+SUMIF(K28:K43,"&gt;2999",O28:O43)+SUMIF(S7:S14,"&gt;2999",V7:V14)+SUMIF(AC8:AC25,"&gt;2999",AF8:AF25)+SUMIF(AC34:AC40,"&gt;2999",AF34:AF40)</f>
        <v>0</v>
      </c>
      <c r="S21" s="160"/>
      <c r="T21" s="143" t="s">
        <v>75</v>
      </c>
      <c r="Y21" s="49"/>
      <c r="Z21" s="49"/>
      <c r="AA21" s="45"/>
      <c r="AB21" s="76" t="s">
        <v>59</v>
      </c>
      <c r="AC21" s="107">
        <v>2344</v>
      </c>
      <c r="AD21" s="108"/>
      <c r="AE21" s="52">
        <f t="shared" si="27"/>
        <v>0</v>
      </c>
      <c r="AF21" s="52" t="str">
        <f t="shared" si="28"/>
        <v/>
      </c>
      <c r="AG21" s="52" t="str">
        <f t="shared" si="29"/>
        <v/>
      </c>
      <c r="AH21" s="53">
        <v>4</v>
      </c>
      <c r="AI21" s="117"/>
      <c r="AJ21" s="117"/>
    </row>
    <row r="22" spans="2:36" ht="14" thickBot="1" x14ac:dyDescent="0.2">
      <c r="B22" s="50"/>
      <c r="C22" s="80"/>
      <c r="D22" s="153"/>
      <c r="E22" s="154"/>
      <c r="F22" s="52">
        <f t="shared" si="0"/>
        <v>0</v>
      </c>
      <c r="G22" s="52" t="str">
        <f t="shared" si="1"/>
        <v/>
      </c>
      <c r="H22" s="52" t="str">
        <f t="shared" si="2"/>
        <v/>
      </c>
      <c r="I22" s="53"/>
      <c r="J22" s="155"/>
      <c r="K22" s="155"/>
      <c r="L22" s="155"/>
      <c r="M22" s="155"/>
      <c r="N22" s="54"/>
      <c r="O22" s="54"/>
      <c r="P22" s="54"/>
      <c r="Q22" s="45"/>
      <c r="R22" s="161">
        <f>SUMIF(C7:C23,"&gt;2999",F7:F23)+SUMIF(C28:C43,"&gt;2999",F28:F43)+SUMIF(K28:K43,"&gt;2999",N28:N43)+SUMIF(S7:S14,"&gt;2999",U7:U14)+SUMIF(AC8:AC25,"&gt;2999",AE8:AE25)+SUMIF(AC34:AC39,"&gt;2999",AE34:AE39)</f>
        <v>0</v>
      </c>
      <c r="S22" s="161"/>
      <c r="T22" s="44" t="s">
        <v>42</v>
      </c>
      <c r="U22" s="49"/>
      <c r="V22" s="49"/>
      <c r="W22" s="49"/>
      <c r="X22" s="49"/>
      <c r="Y22" s="49"/>
      <c r="Z22" s="49"/>
      <c r="AA22" s="45"/>
      <c r="AB22" s="76" t="s">
        <v>54</v>
      </c>
      <c r="AC22" s="107">
        <v>2124</v>
      </c>
      <c r="AD22" s="108"/>
      <c r="AE22" s="52">
        <f t="shared" si="18"/>
        <v>0</v>
      </c>
      <c r="AF22" s="52" t="str">
        <f t="shared" si="19"/>
        <v/>
      </c>
      <c r="AG22" s="52" t="str">
        <f t="shared" si="20"/>
        <v/>
      </c>
      <c r="AH22" s="53">
        <v>4</v>
      </c>
      <c r="AI22" s="117"/>
      <c r="AJ22" s="117"/>
    </row>
    <row r="23" spans="2:36" ht="14" thickBot="1" x14ac:dyDescent="0.2">
      <c r="B23" s="50"/>
      <c r="C23" s="80"/>
      <c r="D23" s="153"/>
      <c r="E23" s="154"/>
      <c r="F23" s="52">
        <f t="shared" si="0"/>
        <v>0</v>
      </c>
      <c r="G23" s="52" t="str">
        <f t="shared" si="1"/>
        <v/>
      </c>
      <c r="H23" s="52" t="str">
        <f t="shared" si="2"/>
        <v/>
      </c>
      <c r="I23" s="53"/>
      <c r="J23" s="155"/>
      <c r="K23" s="155"/>
      <c r="L23" s="155"/>
      <c r="M23" s="155"/>
      <c r="N23" s="54"/>
      <c r="O23" s="54"/>
      <c r="P23" s="54"/>
      <c r="Q23" s="45"/>
      <c r="R23" s="162" t="str">
        <f>IF(SUM(R22)=0,"N/A",R22/R21)</f>
        <v>N/A</v>
      </c>
      <c r="S23" s="162"/>
      <c r="T23" s="49" t="s">
        <v>44</v>
      </c>
      <c r="U23" s="49"/>
      <c r="V23" s="49"/>
      <c r="W23" s="49"/>
      <c r="X23" s="49"/>
      <c r="Y23" s="49"/>
      <c r="Z23" s="49"/>
      <c r="AA23" s="45"/>
      <c r="AB23" s="76" t="s">
        <v>54</v>
      </c>
      <c r="AC23" s="107">
        <v>4213</v>
      </c>
      <c r="AD23" s="108"/>
      <c r="AE23" s="52">
        <f t="shared" si="18"/>
        <v>0</v>
      </c>
      <c r="AF23" s="52" t="str">
        <f t="shared" si="19"/>
        <v/>
      </c>
      <c r="AG23" s="52" t="str">
        <f t="shared" si="20"/>
        <v/>
      </c>
      <c r="AH23" s="53"/>
      <c r="AI23" s="125"/>
      <c r="AJ23" s="117"/>
    </row>
    <row r="24" spans="2:36" ht="15" thickTop="1" thickBot="1" x14ac:dyDescent="0.2">
      <c r="B24" s="159"/>
      <c r="C24" s="159"/>
      <c r="D24" s="159"/>
      <c r="E24" s="159"/>
      <c r="F24" s="159"/>
      <c r="G24" s="159"/>
      <c r="H24" s="159"/>
      <c r="I24" s="159"/>
      <c r="J24" s="159"/>
      <c r="K24" s="159"/>
      <c r="L24" s="159"/>
      <c r="M24" s="159"/>
      <c r="N24" s="54"/>
      <c r="O24" s="54"/>
      <c r="P24" s="54"/>
      <c r="Q24" s="45"/>
      <c r="R24" s="179"/>
      <c r="S24" s="180"/>
      <c r="T24" s="44" t="s">
        <v>47</v>
      </c>
      <c r="U24" s="49"/>
      <c r="V24" s="49"/>
      <c r="W24" s="49"/>
      <c r="X24" s="49"/>
      <c r="Y24" s="49"/>
      <c r="Z24" s="49"/>
      <c r="AA24" s="45"/>
      <c r="AB24" s="76" t="s">
        <v>54</v>
      </c>
      <c r="AC24" s="107">
        <v>4234</v>
      </c>
      <c r="AD24" s="126"/>
      <c r="AE24" s="52">
        <f t="shared" ref="AE24" si="39">IF(AH24&lt;&gt;"",AH24,3)*IF(AD24="A",4,IF(AD24="B",3,IF(AD24="C",2,IF(AD24="D",1,IF(AND(AD24&gt;=0,AD24&lt;=4,ISNUMBER(AD24)),AD24,0)))))</f>
        <v>0</v>
      </c>
      <c r="AF24" s="52" t="str">
        <f t="shared" ref="AF24" si="40">IF(OR(AD24="A",AD24="B",AD24="C",AD24="D",AD24="F",AND(AD24&gt;=0,AD24&lt;=4,ISNUMBER(AD24))),IF(AH24&lt;&gt;"",AH24,3),"")</f>
        <v/>
      </c>
      <c r="AG24" s="52" t="str">
        <f t="shared" ref="AG24" si="41">IF(OR(AD24="A",AD24="B",AD24="C",AD24="D",AD24="P",AND(AD24&gt;=0,AD24&lt;=4,ISNUMBER(AD24))),IF(AH24&lt;&gt;"",AH24,3),"")</f>
        <v/>
      </c>
      <c r="AH24" s="53">
        <v>4</v>
      </c>
      <c r="AI24" s="127"/>
      <c r="AJ24" s="127"/>
    </row>
    <row r="25" spans="2:36" ht="18" thickTop="1" thickBot="1" x14ac:dyDescent="0.25">
      <c r="B25" s="39" t="s">
        <v>41</v>
      </c>
      <c r="C25" s="39"/>
      <c r="D25" s="39"/>
      <c r="E25" s="39"/>
      <c r="F25" s="49"/>
      <c r="G25" s="49"/>
      <c r="H25" s="49"/>
      <c r="I25" s="49"/>
      <c r="J25" s="49"/>
      <c r="K25" s="49"/>
      <c r="L25" s="49"/>
      <c r="M25" s="49"/>
      <c r="N25" s="54"/>
      <c r="O25" s="54"/>
      <c r="P25" s="49"/>
      <c r="Q25" s="45"/>
      <c r="R25" s="164">
        <v>120</v>
      </c>
      <c r="S25" s="164"/>
      <c r="T25" s="49" t="s">
        <v>48</v>
      </c>
      <c r="U25" s="49"/>
      <c r="V25" s="49"/>
      <c r="W25" s="49"/>
      <c r="X25" s="49"/>
      <c r="Y25" s="49"/>
      <c r="Z25" s="49"/>
      <c r="AA25" s="40"/>
      <c r="AB25" s="76"/>
      <c r="AC25" s="146"/>
      <c r="AD25" s="77"/>
      <c r="AE25" s="52"/>
      <c r="AF25" s="52"/>
      <c r="AG25" s="52"/>
      <c r="AH25" s="53"/>
      <c r="AI25" s="145"/>
      <c r="AJ25" s="145"/>
    </row>
    <row r="26" spans="2:36" x14ac:dyDescent="0.15">
      <c r="B26" s="39" t="s">
        <v>43</v>
      </c>
      <c r="C26" s="39"/>
      <c r="D26" s="49"/>
      <c r="E26" s="49"/>
      <c r="F26" s="54"/>
      <c r="G26" s="54"/>
      <c r="H26" s="54"/>
      <c r="I26" s="54"/>
      <c r="J26" s="150" t="s">
        <v>80</v>
      </c>
      <c r="K26" s="75"/>
      <c r="L26" s="75"/>
      <c r="M26" s="75"/>
      <c r="N26" s="54"/>
      <c r="O26" s="54"/>
      <c r="P26" s="49"/>
      <c r="Q26" s="45"/>
      <c r="R26" s="54"/>
      <c r="S26" s="54"/>
      <c r="T26" s="54"/>
      <c r="U26" s="54"/>
      <c r="V26" s="54"/>
      <c r="W26" s="54"/>
      <c r="X26" s="54"/>
      <c r="Y26" s="54"/>
      <c r="Z26" s="54"/>
      <c r="AA26" s="49"/>
      <c r="AB26" s="83" t="s">
        <v>73</v>
      </c>
      <c r="AC26" s="78"/>
      <c r="AD26" s="77"/>
      <c r="AE26" s="52"/>
      <c r="AF26" s="52"/>
      <c r="AG26" s="52"/>
      <c r="AH26" s="53"/>
      <c r="AI26" s="144"/>
      <c r="AJ26" s="144"/>
    </row>
    <row r="27" spans="2:36" ht="14" thickBot="1" x14ac:dyDescent="0.2">
      <c r="B27" s="54" t="s">
        <v>20</v>
      </c>
      <c r="C27" s="54"/>
      <c r="D27" s="54" t="s">
        <v>45</v>
      </c>
      <c r="E27" s="32" t="s">
        <v>46</v>
      </c>
      <c r="F27" s="54"/>
      <c r="G27" s="54"/>
      <c r="H27" s="54"/>
      <c r="I27" s="54"/>
      <c r="J27" s="54" t="s">
        <v>20</v>
      </c>
      <c r="K27" s="54"/>
      <c r="L27" s="54" t="s">
        <v>45</v>
      </c>
      <c r="M27" s="63" t="s">
        <v>46</v>
      </c>
      <c r="N27" s="48" t="s">
        <v>22</v>
      </c>
      <c r="O27" s="48" t="s">
        <v>23</v>
      </c>
      <c r="P27" s="48" t="s">
        <v>24</v>
      </c>
      <c r="Q27" s="45"/>
      <c r="R27" s="72" t="s">
        <v>49</v>
      </c>
      <c r="S27" s="54"/>
      <c r="T27" s="54"/>
      <c r="U27" s="54"/>
      <c r="V27" s="54"/>
      <c r="W27" s="54"/>
      <c r="X27" s="54"/>
      <c r="Y27" s="54"/>
      <c r="Z27" s="54"/>
      <c r="AC27" s="78"/>
      <c r="AD27" s="115"/>
      <c r="AE27" s="112"/>
      <c r="AF27" s="112"/>
      <c r="AG27" s="112"/>
      <c r="AH27" s="113"/>
      <c r="AI27" s="78"/>
      <c r="AJ27" s="78"/>
    </row>
    <row r="28" spans="2:36" ht="18" customHeight="1" thickBot="1" x14ac:dyDescent="0.2">
      <c r="B28" s="122"/>
      <c r="C28" s="64"/>
      <c r="D28" s="79"/>
      <c r="E28" s="66"/>
      <c r="F28" s="67">
        <f t="shared" ref="F28:F43" si="42">E28*IF(OR(D28="A",D28="RA"),4,IF(OR(D28="B",D28="RB"),3,IF(OR(D28="C",D28="RC"),2,IF(OR(D28="D",D28="RD"),1,IF(AND(D28&gt;=0,D28&lt;=4,ISNUMBER(D28)),D28,0)))))</f>
        <v>0</v>
      </c>
      <c r="G28" s="68" t="str">
        <f t="shared" ref="G28:G43" si="43">IF(OR(D28="",E28=""),"",IF(OR(D28="A",D28="B",D28="C",D28="D",D28="F",D28="RA",D28="RB",D28="RC",D28="RD",D28="RF",AND(D28&gt;=0,D28&lt;=4,ISNUMBER(D28))),E28,""))</f>
        <v/>
      </c>
      <c r="H28" s="69" t="str">
        <f t="shared" ref="H28:H43" si="44">IF(OR(D28="",E28=""),"",IF(OR(D28="A",D28="B",D28="C",D28="D",D28="P",AND(D28&gt;=0,D28&lt;=4,ISNUMBER(D28))),E28,""))</f>
        <v/>
      </c>
      <c r="I28" s="70"/>
      <c r="J28" s="122"/>
      <c r="K28" s="64"/>
      <c r="L28" s="79"/>
      <c r="M28" s="66"/>
      <c r="N28" s="41">
        <f t="shared" ref="N28:N43" si="45">M28*IF(OR(L28="A",L28="RA"),4,IF(OR(L28="B",L28="RB"),3,IF(OR(L28="C",L28="RC"),2,IF(OR(L28="D",L28="RD"),1,IF(AND(L28&gt;=0,L28=4,ISNUMBER(L28)),L28,0)))))</f>
        <v>0</v>
      </c>
      <c r="O28" s="41" t="str">
        <f t="shared" ref="O28:O43" si="46">IF(OR(L28="",M28=""),"",IF(OR(L28="A",L28="B",L28="C",L28="D",L28="F",L28="RA",L28="RB",L28="RC",L28="RD",L28="RF",AND(L28&gt;=0,L28&lt;=4,ISNUMBER(L28))),M28,""))</f>
        <v/>
      </c>
      <c r="P28" s="41" t="str">
        <f t="shared" ref="P28:P43" si="47">IF(OR(L28="",M28=""),"",IF(OR(L28="A",L28="B",L28="C",L28="D",L28="P",AND(L28&gt;=0,L28&lt;=4,ISNUMBER(L28))),M28,""))</f>
        <v/>
      </c>
      <c r="Q28" s="45"/>
      <c r="R28" s="54"/>
      <c r="S28" s="54"/>
      <c r="T28" s="54"/>
      <c r="U28" s="54"/>
      <c r="V28" s="54"/>
      <c r="W28" s="54"/>
      <c r="X28" s="54"/>
      <c r="Y28" s="54"/>
      <c r="Z28" s="54"/>
      <c r="AA28" s="45"/>
      <c r="AB28" s="110"/>
      <c r="AC28" s="116"/>
      <c r="AD28" s="111"/>
      <c r="AE28" s="112"/>
      <c r="AF28" s="112"/>
      <c r="AG28" s="112"/>
      <c r="AH28" s="113"/>
      <c r="AI28" s="114"/>
      <c r="AJ28" s="114"/>
    </row>
    <row r="29" spans="2:36" ht="14" thickBot="1" x14ac:dyDescent="0.2">
      <c r="B29" s="122"/>
      <c r="C29" s="64"/>
      <c r="D29" s="79"/>
      <c r="E29" s="66"/>
      <c r="F29" s="67">
        <f t="shared" si="42"/>
        <v>0</v>
      </c>
      <c r="G29" s="68" t="str">
        <f t="shared" si="43"/>
        <v/>
      </c>
      <c r="H29" s="69" t="str">
        <f t="shared" si="44"/>
        <v/>
      </c>
      <c r="I29" s="71"/>
      <c r="J29" s="122"/>
      <c r="K29" s="64"/>
      <c r="L29" s="79"/>
      <c r="M29" s="66"/>
      <c r="N29" s="41">
        <f t="shared" si="45"/>
        <v>0</v>
      </c>
      <c r="O29" s="41" t="str">
        <f t="shared" si="46"/>
        <v/>
      </c>
      <c r="P29" s="41" t="str">
        <f t="shared" si="47"/>
        <v/>
      </c>
      <c r="Q29" s="45"/>
      <c r="R29" s="54"/>
      <c r="S29" s="54"/>
      <c r="T29" s="54"/>
      <c r="U29" s="54"/>
      <c r="V29" s="54"/>
      <c r="W29" s="54"/>
      <c r="X29" s="54"/>
      <c r="Y29" s="54"/>
      <c r="Z29" s="54"/>
      <c r="AA29" s="45"/>
      <c r="AB29" s="136"/>
      <c r="AC29" s="128"/>
      <c r="AD29" s="77"/>
      <c r="AE29" s="52"/>
      <c r="AF29" s="52"/>
      <c r="AG29" s="52"/>
      <c r="AH29" s="53"/>
      <c r="AI29" s="157"/>
      <c r="AJ29" s="157"/>
    </row>
    <row r="30" spans="2:36" ht="14" thickBot="1" x14ac:dyDescent="0.2">
      <c r="B30" s="122"/>
      <c r="C30" s="64"/>
      <c r="D30" s="79"/>
      <c r="E30" s="66"/>
      <c r="F30" s="67">
        <f t="shared" si="42"/>
        <v>0</v>
      </c>
      <c r="G30" s="68" t="str">
        <f t="shared" si="43"/>
        <v/>
      </c>
      <c r="H30" s="69" t="str">
        <f t="shared" si="44"/>
        <v/>
      </c>
      <c r="I30" s="71"/>
      <c r="J30" s="122"/>
      <c r="K30" s="64"/>
      <c r="L30" s="79"/>
      <c r="M30" s="66"/>
      <c r="N30" s="41">
        <f t="shared" si="45"/>
        <v>0</v>
      </c>
      <c r="O30" s="41" t="str">
        <f t="shared" si="46"/>
        <v/>
      </c>
      <c r="P30" s="41" t="str">
        <f t="shared" si="47"/>
        <v/>
      </c>
      <c r="Q30" s="45"/>
      <c r="R30" s="72"/>
      <c r="S30" s="54"/>
      <c r="T30" s="54"/>
      <c r="U30" s="54"/>
      <c r="V30" s="54"/>
      <c r="W30" s="54"/>
      <c r="X30" s="54"/>
      <c r="Y30" s="54"/>
      <c r="Z30" s="54"/>
      <c r="AA30" s="45"/>
      <c r="AB30" s="136"/>
      <c r="AC30" s="128"/>
      <c r="AD30" s="77"/>
      <c r="AE30" s="52"/>
      <c r="AF30" s="52"/>
      <c r="AG30" s="52"/>
      <c r="AH30" s="53"/>
      <c r="AI30" s="157"/>
      <c r="AJ30" s="157"/>
    </row>
    <row r="31" spans="2:36" ht="14" thickBot="1" x14ac:dyDescent="0.2">
      <c r="B31" s="122"/>
      <c r="C31" s="64"/>
      <c r="D31" s="79"/>
      <c r="E31" s="66"/>
      <c r="F31" s="67">
        <f t="shared" si="42"/>
        <v>0</v>
      </c>
      <c r="G31" s="68" t="str">
        <f t="shared" si="43"/>
        <v/>
      </c>
      <c r="H31" s="69" t="str">
        <f t="shared" si="44"/>
        <v/>
      </c>
      <c r="I31" s="71"/>
      <c r="J31" s="122"/>
      <c r="K31" s="64"/>
      <c r="L31" s="65"/>
      <c r="M31" s="66"/>
      <c r="N31" s="41">
        <f t="shared" si="45"/>
        <v>0</v>
      </c>
      <c r="O31" s="41" t="str">
        <f t="shared" si="46"/>
        <v/>
      </c>
      <c r="P31" s="41" t="str">
        <f t="shared" si="47"/>
        <v/>
      </c>
      <c r="Q31" s="45"/>
      <c r="R31" s="54"/>
      <c r="S31" s="54"/>
      <c r="T31" s="54"/>
      <c r="U31" s="54"/>
      <c r="V31" s="54"/>
      <c r="W31" s="54"/>
      <c r="X31" s="54"/>
      <c r="Y31" s="54"/>
      <c r="Z31" s="54"/>
      <c r="AA31" s="45"/>
      <c r="AB31" s="136"/>
      <c r="AC31" s="128"/>
      <c r="AD31" s="77"/>
      <c r="AE31" s="52"/>
      <c r="AF31" s="52"/>
      <c r="AG31" s="52"/>
      <c r="AH31" s="53"/>
      <c r="AI31" s="157"/>
      <c r="AJ31" s="157"/>
    </row>
    <row r="32" spans="2:36" ht="14" thickBot="1" x14ac:dyDescent="0.2">
      <c r="B32" s="122"/>
      <c r="C32" s="64"/>
      <c r="D32" s="65"/>
      <c r="E32" s="66"/>
      <c r="F32" s="67">
        <f t="shared" si="42"/>
        <v>0</v>
      </c>
      <c r="G32" s="68" t="str">
        <f t="shared" si="43"/>
        <v/>
      </c>
      <c r="H32" s="69" t="str">
        <f t="shared" si="44"/>
        <v/>
      </c>
      <c r="I32" s="71"/>
      <c r="J32" s="122"/>
      <c r="K32" s="64"/>
      <c r="L32" s="65"/>
      <c r="M32" s="66"/>
      <c r="N32" s="41">
        <f t="shared" si="45"/>
        <v>0</v>
      </c>
      <c r="O32" s="41" t="str">
        <f t="shared" si="46"/>
        <v/>
      </c>
      <c r="P32" s="41" t="str">
        <f t="shared" si="47"/>
        <v/>
      </c>
      <c r="Q32" s="45"/>
      <c r="R32" s="54"/>
      <c r="S32" s="54"/>
      <c r="T32" s="54"/>
      <c r="U32" s="54"/>
      <c r="V32" s="54"/>
      <c r="W32" s="54"/>
      <c r="X32" s="54"/>
      <c r="Y32" s="54"/>
      <c r="Z32" s="54"/>
      <c r="AA32" s="45"/>
      <c r="AB32" s="136"/>
      <c r="AC32" s="128"/>
      <c r="AD32" s="77"/>
      <c r="AE32" s="52"/>
      <c r="AF32" s="52"/>
      <c r="AG32" s="52"/>
      <c r="AH32" s="53"/>
      <c r="AI32" s="157"/>
      <c r="AJ32" s="157"/>
    </row>
    <row r="33" spans="2:36" ht="14" thickBot="1" x14ac:dyDescent="0.2">
      <c r="B33" s="122"/>
      <c r="C33" s="64"/>
      <c r="D33" s="65"/>
      <c r="E33" s="66"/>
      <c r="F33" s="67">
        <f t="shared" si="42"/>
        <v>0</v>
      </c>
      <c r="G33" s="68" t="str">
        <f t="shared" si="43"/>
        <v/>
      </c>
      <c r="H33" s="69" t="str">
        <f t="shared" si="44"/>
        <v/>
      </c>
      <c r="I33" s="71"/>
      <c r="J33" s="122"/>
      <c r="K33" s="64"/>
      <c r="L33" s="65"/>
      <c r="M33" s="66"/>
      <c r="N33" s="41">
        <f t="shared" si="45"/>
        <v>0</v>
      </c>
      <c r="O33" s="41" t="str">
        <f t="shared" si="46"/>
        <v/>
      </c>
      <c r="P33" s="41" t="str">
        <f t="shared" si="47"/>
        <v/>
      </c>
      <c r="Q33" s="45"/>
      <c r="R33" s="54"/>
      <c r="S33" s="54"/>
      <c r="T33" s="54"/>
      <c r="U33" s="54"/>
      <c r="V33" s="54"/>
      <c r="W33" s="54"/>
      <c r="X33" s="54"/>
      <c r="Y33" s="54"/>
      <c r="Z33" s="54"/>
      <c r="AA33" s="45"/>
      <c r="AB33" s="136"/>
      <c r="AC33" s="128"/>
      <c r="AD33" s="77"/>
      <c r="AE33" s="52"/>
      <c r="AF33" s="52"/>
      <c r="AG33" s="52"/>
      <c r="AH33" s="53"/>
      <c r="AI33" s="157"/>
      <c r="AJ33" s="157"/>
    </row>
    <row r="34" spans="2:36" ht="14" thickBot="1" x14ac:dyDescent="0.2">
      <c r="B34" s="122"/>
      <c r="C34" s="64"/>
      <c r="D34" s="65"/>
      <c r="E34" s="66"/>
      <c r="F34" s="67">
        <f t="shared" si="42"/>
        <v>0</v>
      </c>
      <c r="G34" s="68" t="str">
        <f t="shared" si="43"/>
        <v/>
      </c>
      <c r="H34" s="69" t="str">
        <f t="shared" si="44"/>
        <v/>
      </c>
      <c r="I34" s="71"/>
      <c r="J34" s="122"/>
      <c r="K34" s="64"/>
      <c r="L34" s="65"/>
      <c r="M34" s="66"/>
      <c r="N34" s="41">
        <f t="shared" si="45"/>
        <v>0</v>
      </c>
      <c r="O34" s="41" t="str">
        <f t="shared" si="46"/>
        <v/>
      </c>
      <c r="P34" s="41" t="str">
        <f t="shared" si="47"/>
        <v/>
      </c>
      <c r="Q34" s="45"/>
      <c r="R34" s="54"/>
      <c r="S34" s="54"/>
      <c r="T34" s="54"/>
      <c r="U34" s="54"/>
      <c r="V34" s="54"/>
      <c r="W34" s="54"/>
      <c r="X34" s="54"/>
      <c r="Y34" s="54"/>
      <c r="Z34" s="54"/>
      <c r="AA34" s="45"/>
      <c r="AB34" s="136"/>
      <c r="AC34" s="148"/>
      <c r="AD34" s="77"/>
      <c r="AE34" s="52"/>
      <c r="AF34" s="52"/>
      <c r="AG34" s="52"/>
      <c r="AH34" s="53"/>
      <c r="AI34" s="157"/>
      <c r="AJ34" s="157"/>
    </row>
    <row r="35" spans="2:36" ht="14" thickBot="1" x14ac:dyDescent="0.2">
      <c r="B35" s="122"/>
      <c r="C35" s="64"/>
      <c r="D35" s="65"/>
      <c r="E35" s="66"/>
      <c r="F35" s="67">
        <f t="shared" si="42"/>
        <v>0</v>
      </c>
      <c r="G35" s="68" t="str">
        <f t="shared" si="43"/>
        <v/>
      </c>
      <c r="H35" s="69" t="str">
        <f t="shared" si="44"/>
        <v/>
      </c>
      <c r="I35" s="71"/>
      <c r="J35" s="122"/>
      <c r="K35" s="64"/>
      <c r="L35" s="65"/>
      <c r="M35" s="66"/>
      <c r="N35" s="41">
        <f t="shared" si="45"/>
        <v>0</v>
      </c>
      <c r="O35" s="41" t="str">
        <f t="shared" si="46"/>
        <v/>
      </c>
      <c r="P35" s="41" t="str">
        <f t="shared" si="47"/>
        <v/>
      </c>
      <c r="Q35" s="45"/>
      <c r="R35" s="54"/>
      <c r="S35" s="54"/>
      <c r="T35" s="54"/>
      <c r="U35" s="54"/>
      <c r="V35" s="54"/>
      <c r="W35" s="54"/>
      <c r="X35" s="54"/>
      <c r="Y35" s="54"/>
      <c r="Z35" s="54"/>
      <c r="AA35" s="45"/>
      <c r="AB35" s="84"/>
      <c r="AC35" s="57"/>
      <c r="AD35" s="147"/>
      <c r="AE35" s="52">
        <f t="shared" ref="AE35" si="48">IF(AH35&lt;&gt;"",AH35,3)*IF(AD35="A",4,IF(AD35="B",3,IF(AD35="C",2,IF(AD35="D",1,IF(AND(AD35&gt;=0,AD35&lt;=4,ISNUMBER(AD35)),AD35,0)))))</f>
        <v>0</v>
      </c>
      <c r="AF35" s="52" t="str">
        <f t="shared" ref="AF35" si="49">IF(OR(AD35="A",AD35="B",AD35="C",AD35="D",AD35="F",AND(AD35&gt;=0,AD35&lt;=4,ISNUMBER(AD35))),IF(AH35&lt;&gt;"",AH35,3),"")</f>
        <v/>
      </c>
      <c r="AG35" s="52" t="str">
        <f t="shared" ref="AG35" si="50">IF(OR(AD35="A",AD35="B",AD35="C",AD35="D",AD35="P",AND(AD35&gt;=0,AD35&lt;=4,ISNUMBER(AD35))),IF(AH35&lt;&gt;"",AH35,3),"")</f>
        <v/>
      </c>
      <c r="AH35" s="53"/>
      <c r="AI35" s="158"/>
      <c r="AJ35" s="158"/>
    </row>
    <row r="36" spans="2:36" ht="14" thickBot="1" x14ac:dyDescent="0.2">
      <c r="B36" s="122"/>
      <c r="C36" s="64"/>
      <c r="D36" s="65"/>
      <c r="E36" s="66"/>
      <c r="F36" s="67">
        <f t="shared" si="42"/>
        <v>0</v>
      </c>
      <c r="G36" s="68" t="str">
        <f t="shared" si="43"/>
        <v/>
      </c>
      <c r="H36" s="69" t="str">
        <f t="shared" si="44"/>
        <v/>
      </c>
      <c r="I36" s="71"/>
      <c r="J36" s="122"/>
      <c r="K36" s="64"/>
      <c r="L36" s="65"/>
      <c r="M36" s="66"/>
      <c r="N36" s="41">
        <f t="shared" si="45"/>
        <v>0</v>
      </c>
      <c r="O36" s="41" t="str">
        <f t="shared" si="46"/>
        <v/>
      </c>
      <c r="P36" s="41" t="str">
        <f t="shared" si="47"/>
        <v/>
      </c>
      <c r="Q36" s="45"/>
      <c r="R36" s="54"/>
      <c r="S36" s="54"/>
      <c r="T36" s="54"/>
      <c r="U36" s="54"/>
      <c r="V36" s="54"/>
      <c r="W36" s="54"/>
      <c r="X36" s="54"/>
      <c r="Y36" s="54"/>
      <c r="Z36" s="54"/>
      <c r="AA36" s="45"/>
      <c r="AB36" s="84"/>
      <c r="AC36" s="57"/>
      <c r="AD36" s="119"/>
      <c r="AE36" s="52">
        <f t="shared" ref="AE36:AE38" si="51">IF(AH36&lt;&gt;"",AH36,3)*IF(AD36="A",4,IF(AD36="B",3,IF(AD36="C",2,IF(AD36="D",1,IF(AND(AD36&gt;=0,AD36&lt;=4,ISNUMBER(AD36)),AD36,0)))))</f>
        <v>0</v>
      </c>
      <c r="AF36" s="52" t="str">
        <f t="shared" ref="AF36:AF38" si="52">IF(OR(AD36="A",AD36="B",AD36="C",AD36="D",AD36="F",AND(AD36&gt;=0,AD36&lt;=4,ISNUMBER(AD36))),IF(AH36&lt;&gt;"",AH36,3),"")</f>
        <v/>
      </c>
      <c r="AG36" s="52" t="str">
        <f t="shared" ref="AG36:AG38" si="53">IF(OR(AD36="A",AD36="B",AD36="C",AD36="D",AD36="P",AND(AD36&gt;=0,AD36&lt;=4,ISNUMBER(AD36))),IF(AH36&lt;&gt;"",AH36,3),"")</f>
        <v/>
      </c>
      <c r="AH36" s="53"/>
      <c r="AI36" s="158"/>
      <c r="AJ36" s="158"/>
    </row>
    <row r="37" spans="2:36" ht="14" thickBot="1" x14ac:dyDescent="0.2">
      <c r="B37" s="122"/>
      <c r="C37" s="64"/>
      <c r="D37" s="65"/>
      <c r="E37" s="66"/>
      <c r="F37" s="67">
        <f t="shared" si="42"/>
        <v>0</v>
      </c>
      <c r="G37" s="68" t="str">
        <f t="shared" si="43"/>
        <v/>
      </c>
      <c r="H37" s="69" t="str">
        <f t="shared" si="44"/>
        <v/>
      </c>
      <c r="I37" s="71"/>
      <c r="J37" s="122"/>
      <c r="K37" s="64"/>
      <c r="L37" s="65"/>
      <c r="M37" s="66"/>
      <c r="N37" s="41">
        <f t="shared" si="45"/>
        <v>0</v>
      </c>
      <c r="O37" s="41" t="str">
        <f t="shared" si="46"/>
        <v/>
      </c>
      <c r="P37" s="41" t="str">
        <f t="shared" si="47"/>
        <v/>
      </c>
      <c r="Q37" s="45"/>
      <c r="R37" s="54"/>
      <c r="S37" s="54"/>
      <c r="T37" s="54"/>
      <c r="U37" s="54"/>
      <c r="V37" s="54"/>
      <c r="W37" s="54"/>
      <c r="X37" s="54"/>
      <c r="Y37" s="54"/>
      <c r="Z37" s="54"/>
      <c r="AA37" s="45"/>
      <c r="AB37" s="84"/>
      <c r="AC37" s="57"/>
      <c r="AD37" s="119"/>
      <c r="AE37" s="52">
        <f t="shared" si="51"/>
        <v>0</v>
      </c>
      <c r="AF37" s="52" t="str">
        <f t="shared" si="52"/>
        <v/>
      </c>
      <c r="AG37" s="52" t="str">
        <f t="shared" si="53"/>
        <v/>
      </c>
      <c r="AH37" s="53">
        <v>2</v>
      </c>
      <c r="AI37" s="158"/>
      <c r="AJ37" s="158"/>
    </row>
    <row r="38" spans="2:36" ht="14" thickBot="1" x14ac:dyDescent="0.2">
      <c r="B38" s="122"/>
      <c r="C38" s="64"/>
      <c r="D38" s="65"/>
      <c r="E38" s="66"/>
      <c r="F38" s="67">
        <f t="shared" si="42"/>
        <v>0</v>
      </c>
      <c r="G38" s="68" t="str">
        <f t="shared" si="43"/>
        <v/>
      </c>
      <c r="H38" s="69" t="str">
        <f t="shared" si="44"/>
        <v/>
      </c>
      <c r="I38" s="71"/>
      <c r="J38" s="122"/>
      <c r="K38" s="64"/>
      <c r="L38" s="65"/>
      <c r="M38" s="66"/>
      <c r="N38" s="41">
        <f t="shared" si="45"/>
        <v>0</v>
      </c>
      <c r="O38" s="41" t="str">
        <f t="shared" si="46"/>
        <v/>
      </c>
      <c r="P38" s="41" t="str">
        <f t="shared" si="47"/>
        <v/>
      </c>
      <c r="Q38" s="45"/>
      <c r="R38" s="54"/>
      <c r="S38" s="54"/>
      <c r="T38" s="54"/>
      <c r="U38" s="54"/>
      <c r="V38" s="54"/>
      <c r="W38" s="54"/>
      <c r="X38" s="54"/>
      <c r="Y38" s="54"/>
      <c r="Z38" s="54"/>
      <c r="AA38" s="45"/>
      <c r="AB38" s="84"/>
      <c r="AC38" s="57"/>
      <c r="AD38" s="119"/>
      <c r="AE38" s="52">
        <f t="shared" si="51"/>
        <v>0</v>
      </c>
      <c r="AF38" s="52" t="str">
        <f t="shared" si="52"/>
        <v/>
      </c>
      <c r="AG38" s="52" t="str">
        <f t="shared" si="53"/>
        <v/>
      </c>
      <c r="AH38" s="53"/>
      <c r="AI38" s="166"/>
      <c r="AJ38" s="166"/>
    </row>
    <row r="39" spans="2:36" ht="14" thickBot="1" x14ac:dyDescent="0.2">
      <c r="B39" s="122"/>
      <c r="C39" s="64"/>
      <c r="D39" s="65"/>
      <c r="E39" s="66"/>
      <c r="F39" s="67">
        <f t="shared" si="42"/>
        <v>0</v>
      </c>
      <c r="G39" s="68" t="str">
        <f t="shared" si="43"/>
        <v/>
      </c>
      <c r="H39" s="69" t="str">
        <f t="shared" si="44"/>
        <v/>
      </c>
      <c r="I39" s="71"/>
      <c r="J39" s="122"/>
      <c r="K39" s="64"/>
      <c r="L39" s="65"/>
      <c r="M39" s="66"/>
      <c r="N39" s="41">
        <f t="shared" si="45"/>
        <v>0</v>
      </c>
      <c r="O39" s="41" t="str">
        <f t="shared" si="46"/>
        <v/>
      </c>
      <c r="P39" s="41" t="str">
        <f t="shared" si="47"/>
        <v/>
      </c>
      <c r="Q39" s="45"/>
      <c r="R39" s="49"/>
      <c r="S39" s="49"/>
      <c r="T39" s="49"/>
      <c r="U39" s="49"/>
      <c r="V39" s="49"/>
      <c r="W39" s="49"/>
      <c r="X39" s="49"/>
      <c r="Y39" s="49"/>
      <c r="Z39" s="49"/>
      <c r="AA39" s="45"/>
      <c r="AB39" s="84"/>
      <c r="AC39" s="109"/>
      <c r="AD39" s="123"/>
      <c r="AE39" s="52"/>
      <c r="AF39" s="52"/>
      <c r="AG39" s="52"/>
      <c r="AH39" s="53"/>
      <c r="AI39" s="165"/>
      <c r="AJ39" s="165"/>
    </row>
    <row r="40" spans="2:36" ht="14" thickBot="1" x14ac:dyDescent="0.2">
      <c r="B40" s="122"/>
      <c r="C40" s="64"/>
      <c r="D40" s="65"/>
      <c r="E40" s="66"/>
      <c r="F40" s="67">
        <f t="shared" si="42"/>
        <v>0</v>
      </c>
      <c r="G40" s="68" t="str">
        <f t="shared" si="43"/>
        <v/>
      </c>
      <c r="H40" s="69" t="str">
        <f t="shared" si="44"/>
        <v/>
      </c>
      <c r="I40" s="71"/>
      <c r="J40" s="122"/>
      <c r="K40" s="64"/>
      <c r="L40" s="65"/>
      <c r="M40" s="66"/>
      <c r="N40" s="41">
        <f t="shared" si="45"/>
        <v>0</v>
      </c>
      <c r="O40" s="41" t="str">
        <f t="shared" si="46"/>
        <v/>
      </c>
      <c r="P40" s="41" t="str">
        <f t="shared" si="47"/>
        <v/>
      </c>
      <c r="Q40" s="45"/>
      <c r="R40" s="49"/>
      <c r="S40" s="49"/>
      <c r="T40" s="49"/>
      <c r="U40" s="49"/>
      <c r="V40" s="49"/>
      <c r="W40" s="49"/>
      <c r="X40" s="49"/>
      <c r="Y40" s="49"/>
      <c r="Z40" s="49"/>
      <c r="AA40" s="45"/>
      <c r="AB40" s="41"/>
      <c r="AC40" s="41"/>
      <c r="AD40" s="63"/>
      <c r="AE40" s="41"/>
      <c r="AF40" s="41"/>
      <c r="AG40" s="41"/>
      <c r="AH40" s="42"/>
      <c r="AI40" s="152"/>
      <c r="AJ40" s="152"/>
    </row>
    <row r="41" spans="2:36" ht="14" thickBot="1" x14ac:dyDescent="0.2">
      <c r="B41" s="122"/>
      <c r="C41" s="64"/>
      <c r="D41" s="65"/>
      <c r="E41" s="66"/>
      <c r="F41" s="67">
        <f t="shared" si="42"/>
        <v>0</v>
      </c>
      <c r="G41" s="68" t="str">
        <f t="shared" si="43"/>
        <v/>
      </c>
      <c r="H41" s="69" t="str">
        <f t="shared" si="44"/>
        <v/>
      </c>
      <c r="I41" s="71"/>
      <c r="J41" s="122"/>
      <c r="K41" s="64"/>
      <c r="L41" s="65"/>
      <c r="M41" s="66"/>
      <c r="N41" s="41">
        <f t="shared" si="45"/>
        <v>0</v>
      </c>
      <c r="O41" s="41" t="str">
        <f t="shared" si="46"/>
        <v/>
      </c>
      <c r="P41" s="41" t="str">
        <f t="shared" si="47"/>
        <v/>
      </c>
      <c r="Q41" s="45"/>
      <c r="R41" s="40"/>
      <c r="S41" s="40"/>
      <c r="T41" s="40"/>
      <c r="U41" s="40"/>
      <c r="V41" s="40"/>
      <c r="W41" s="40"/>
      <c r="X41" s="40"/>
      <c r="Y41" s="40"/>
      <c r="Z41" s="40"/>
      <c r="AA41" s="45"/>
      <c r="AB41" s="120"/>
      <c r="AC41" s="41"/>
      <c r="AD41" s="63"/>
      <c r="AE41" s="41"/>
      <c r="AF41" s="41"/>
      <c r="AG41" s="41"/>
      <c r="AH41" s="42"/>
      <c r="AI41" s="152"/>
      <c r="AJ41" s="152"/>
    </row>
    <row r="42" spans="2:36" ht="14" thickBot="1" x14ac:dyDescent="0.2">
      <c r="B42" s="122"/>
      <c r="C42" s="64"/>
      <c r="D42" s="65"/>
      <c r="E42" s="66"/>
      <c r="F42" s="67">
        <f t="shared" si="42"/>
        <v>0</v>
      </c>
      <c r="G42" s="68" t="str">
        <f t="shared" si="43"/>
        <v/>
      </c>
      <c r="H42" s="69" t="str">
        <f t="shared" si="44"/>
        <v/>
      </c>
      <c r="I42" s="71"/>
      <c r="J42" s="122"/>
      <c r="K42" s="64"/>
      <c r="L42" s="65"/>
      <c r="M42" s="87"/>
      <c r="N42" s="41">
        <f t="shared" si="45"/>
        <v>0</v>
      </c>
      <c r="O42" s="41" t="str">
        <f t="shared" si="46"/>
        <v/>
      </c>
      <c r="P42" s="41" t="str">
        <f t="shared" si="47"/>
        <v/>
      </c>
      <c r="Q42" s="45"/>
      <c r="R42" s="40"/>
      <c r="S42" s="40"/>
      <c r="T42" s="40"/>
      <c r="U42" s="40"/>
      <c r="V42" s="40"/>
      <c r="W42" s="40"/>
      <c r="X42" s="40"/>
      <c r="Y42" s="40"/>
      <c r="Z42" s="40"/>
      <c r="AA42" s="45"/>
      <c r="AB42" s="41"/>
      <c r="AC42" s="81"/>
      <c r="AD42" s="63"/>
      <c r="AE42" s="41"/>
      <c r="AF42" s="41"/>
      <c r="AG42" s="41"/>
      <c r="AH42" s="42"/>
      <c r="AI42" s="152"/>
      <c r="AJ42" s="152"/>
    </row>
    <row r="43" spans="2:36" x14ac:dyDescent="0.15">
      <c r="B43" s="122"/>
      <c r="C43" s="64"/>
      <c r="D43" s="65"/>
      <c r="E43" s="66"/>
      <c r="F43" s="67">
        <f t="shared" si="42"/>
        <v>0</v>
      </c>
      <c r="G43" s="68" t="str">
        <f t="shared" si="43"/>
        <v/>
      </c>
      <c r="H43" s="69" t="str">
        <f t="shared" si="44"/>
        <v/>
      </c>
      <c r="I43" s="71"/>
      <c r="J43" s="122"/>
      <c r="K43" s="64"/>
      <c r="L43" s="65"/>
      <c r="M43" s="88"/>
      <c r="N43" s="86">
        <f t="shared" si="45"/>
        <v>0</v>
      </c>
      <c r="O43" s="41" t="str">
        <f t="shared" si="46"/>
        <v/>
      </c>
      <c r="P43" s="41" t="str">
        <f t="shared" si="47"/>
        <v/>
      </c>
      <c r="Q43" s="41"/>
      <c r="R43" s="55"/>
      <c r="S43" s="55"/>
      <c r="T43" s="55"/>
      <c r="U43" s="55"/>
      <c r="V43" s="55"/>
      <c r="W43" s="55"/>
      <c r="X43" s="55"/>
      <c r="Y43" s="55"/>
      <c r="Z43" s="55"/>
      <c r="AA43" s="41"/>
      <c r="AB43" s="45"/>
      <c r="AC43" s="81"/>
      <c r="AD43" s="63"/>
      <c r="AE43" s="41"/>
      <c r="AF43" s="41"/>
      <c r="AG43" s="41"/>
      <c r="AH43" s="42"/>
      <c r="AI43" s="152"/>
      <c r="AJ43" s="152"/>
    </row>
    <row r="44" spans="2:36" x14ac:dyDescent="0.15">
      <c r="N44" s="62"/>
      <c r="O44" s="62"/>
      <c r="P44" s="41"/>
      <c r="Q44" s="62"/>
      <c r="R44" s="40"/>
      <c r="S44" s="40"/>
      <c r="T44" s="40"/>
      <c r="U44" s="40"/>
      <c r="V44" s="40"/>
      <c r="W44" s="40"/>
      <c r="X44" s="40"/>
      <c r="Y44" s="40"/>
      <c r="Z44" s="40"/>
      <c r="AA44" s="45"/>
      <c r="AC44" s="41"/>
      <c r="AD44" s="63"/>
      <c r="AE44" s="41"/>
      <c r="AF44" s="41"/>
      <c r="AG44" s="41"/>
      <c r="AH44" s="42"/>
      <c r="AI44" s="152"/>
      <c r="AJ44" s="152"/>
    </row>
    <row r="45" spans="2:36" x14ac:dyDescent="0.15">
      <c r="B45" s="62"/>
      <c r="C45" s="62"/>
      <c r="D45" s="62"/>
      <c r="E45" s="62"/>
      <c r="F45" s="41"/>
      <c r="G45" s="41"/>
      <c r="H45" s="41"/>
      <c r="I45" s="41"/>
      <c r="J45" s="62"/>
      <c r="K45" s="62"/>
      <c r="L45" s="62"/>
      <c r="M45" s="62"/>
      <c r="N45" s="62"/>
      <c r="O45" s="62"/>
      <c r="P45" s="41"/>
      <c r="Q45" s="62"/>
      <c r="R45" s="40"/>
      <c r="S45" s="40"/>
      <c r="T45" s="40"/>
      <c r="U45" s="40"/>
      <c r="V45" s="40"/>
      <c r="W45" s="40"/>
      <c r="X45" s="40"/>
      <c r="Y45" s="40"/>
      <c r="Z45" s="40"/>
      <c r="AA45" s="62"/>
      <c r="AC45" s="63"/>
      <c r="AD45" s="63"/>
      <c r="AE45" s="41"/>
      <c r="AF45" s="41"/>
      <c r="AG45" s="41"/>
      <c r="AH45" s="42"/>
      <c r="AI45" s="152"/>
      <c r="AJ45" s="152"/>
    </row>
    <row r="46" spans="2:36" x14ac:dyDescent="0.15">
      <c r="B46" s="62"/>
      <c r="C46" s="62"/>
      <c r="D46" s="62"/>
      <c r="E46" s="62"/>
      <c r="F46" s="41"/>
      <c r="G46" s="41"/>
      <c r="H46" s="41"/>
      <c r="I46" s="41"/>
      <c r="J46" s="62"/>
      <c r="K46" s="62"/>
      <c r="L46" s="62"/>
      <c r="M46" s="62"/>
      <c r="N46" s="62"/>
      <c r="O46" s="62"/>
      <c r="P46" s="41"/>
      <c r="Q46" s="62"/>
      <c r="R46" s="40"/>
      <c r="S46" s="40"/>
      <c r="T46" s="40"/>
      <c r="U46" s="40"/>
      <c r="V46" s="40"/>
      <c r="W46" s="40"/>
      <c r="X46" s="40"/>
      <c r="Y46" s="40"/>
      <c r="Z46" s="40"/>
      <c r="AA46" s="62"/>
      <c r="AC46" s="63"/>
      <c r="AD46" s="63"/>
      <c r="AE46" s="41"/>
      <c r="AF46" s="41"/>
      <c r="AG46" s="41"/>
      <c r="AH46" s="42"/>
      <c r="AI46" s="163"/>
      <c r="AJ46" s="163"/>
    </row>
    <row r="47" spans="2:36" x14ac:dyDescent="0.15">
      <c r="B47" s="62"/>
      <c r="C47" s="62"/>
      <c r="D47" s="62"/>
      <c r="E47" s="62"/>
      <c r="F47" s="41"/>
      <c r="G47" s="41"/>
      <c r="H47" s="41"/>
      <c r="I47" s="41"/>
      <c r="J47" s="62"/>
      <c r="K47" s="62"/>
      <c r="L47" s="62"/>
      <c r="M47" s="62"/>
      <c r="N47" s="62"/>
      <c r="O47" s="62"/>
      <c r="P47" s="41"/>
      <c r="Q47" s="62"/>
      <c r="R47" s="55"/>
      <c r="S47" s="55"/>
      <c r="T47" s="55"/>
      <c r="U47" s="55"/>
      <c r="V47" s="55"/>
      <c r="W47" s="55"/>
      <c r="X47" s="55"/>
      <c r="Y47" s="55"/>
      <c r="Z47" s="55"/>
      <c r="AA47" s="62"/>
      <c r="AC47" s="41"/>
      <c r="AD47" s="41"/>
      <c r="AE47" s="41"/>
      <c r="AF47" s="41"/>
      <c r="AG47" s="41"/>
      <c r="AH47" s="41"/>
      <c r="AI47" s="41"/>
      <c r="AJ47" s="41"/>
    </row>
    <row r="48" spans="2:36" x14ac:dyDescent="0.15">
      <c r="B48" s="62"/>
      <c r="C48" s="62"/>
      <c r="D48" s="62"/>
      <c r="E48" s="62"/>
      <c r="F48" s="41"/>
      <c r="G48" s="41"/>
      <c r="H48" s="41"/>
      <c r="I48" s="41"/>
      <c r="J48" s="62"/>
      <c r="K48" s="62"/>
      <c r="L48" s="62"/>
      <c r="M48" s="62"/>
      <c r="N48" s="62"/>
      <c r="O48" s="62"/>
      <c r="P48" s="41"/>
      <c r="Q48" s="62"/>
      <c r="R48" s="55"/>
      <c r="S48" s="55"/>
      <c r="T48" s="55"/>
      <c r="U48" s="55"/>
      <c r="V48" s="55"/>
      <c r="W48" s="55"/>
      <c r="X48" s="55"/>
      <c r="Y48" s="55"/>
      <c r="Z48" s="55"/>
      <c r="AA48" s="62"/>
      <c r="AC48" s="54"/>
      <c r="AD48" s="54"/>
      <c r="AE48" s="54"/>
      <c r="AF48" s="54"/>
      <c r="AG48" s="54"/>
      <c r="AH48" s="54"/>
      <c r="AI48" s="54"/>
      <c r="AJ48" s="54"/>
    </row>
    <row r="49" spans="2:36" x14ac:dyDescent="0.15">
      <c r="B49" s="62"/>
      <c r="C49" s="62"/>
      <c r="D49" s="62"/>
      <c r="E49" s="62"/>
      <c r="F49" s="41"/>
      <c r="G49" s="41"/>
      <c r="H49" s="41"/>
      <c r="I49" s="41"/>
      <c r="J49" s="62"/>
      <c r="K49" s="62"/>
      <c r="L49" s="62"/>
      <c r="M49" s="62"/>
      <c r="N49" s="62"/>
      <c r="O49" s="62"/>
      <c r="P49" s="41"/>
      <c r="Q49" s="62"/>
      <c r="R49" s="55"/>
      <c r="S49" s="55"/>
      <c r="T49" s="55"/>
      <c r="U49" s="55"/>
      <c r="V49" s="55"/>
      <c r="W49" s="55"/>
      <c r="X49" s="55"/>
      <c r="Y49" s="55"/>
      <c r="Z49" s="55"/>
      <c r="AA49" s="62"/>
      <c r="AC49" s="41"/>
      <c r="AD49" s="41"/>
      <c r="AE49" s="41"/>
      <c r="AF49" s="41"/>
      <c r="AG49" s="41"/>
      <c r="AH49" s="41"/>
      <c r="AI49" s="41"/>
      <c r="AJ49" s="41"/>
    </row>
    <row r="50" spans="2:36" x14ac:dyDescent="0.15">
      <c r="B50" s="62"/>
      <c r="C50" s="62"/>
      <c r="D50" s="62"/>
      <c r="E50" s="62"/>
      <c r="F50" s="41"/>
      <c r="G50" s="41"/>
      <c r="H50" s="41"/>
      <c r="I50" s="41"/>
      <c r="J50" s="62"/>
      <c r="K50" s="62"/>
      <c r="L50" s="62"/>
      <c r="M50" s="62"/>
      <c r="N50" s="62"/>
      <c r="O50" s="62"/>
      <c r="P50" s="41"/>
      <c r="Q50" s="62"/>
      <c r="R50" s="62"/>
      <c r="S50" s="62"/>
      <c r="T50" s="62"/>
      <c r="U50" s="62"/>
      <c r="V50" s="62"/>
      <c r="W50" s="62"/>
      <c r="X50" s="62"/>
      <c r="Y50" s="62"/>
      <c r="Z50" s="62"/>
      <c r="AA50" s="62"/>
      <c r="AC50" s="45"/>
      <c r="AD50" s="45"/>
      <c r="AE50" s="45"/>
      <c r="AF50" s="45"/>
      <c r="AG50" s="45"/>
      <c r="AH50" s="41"/>
      <c r="AI50" s="45"/>
      <c r="AJ50" s="45"/>
    </row>
    <row r="51" spans="2:36" x14ac:dyDescent="0.15">
      <c r="B51" s="62"/>
      <c r="C51" s="62"/>
      <c r="D51" s="62"/>
      <c r="E51" s="62"/>
      <c r="F51" s="41"/>
      <c r="G51" s="41"/>
      <c r="H51" s="41"/>
      <c r="I51" s="41"/>
      <c r="J51" s="62"/>
      <c r="K51" s="62"/>
      <c r="L51" s="62"/>
      <c r="M51" s="62"/>
      <c r="N51" s="62"/>
      <c r="O51" s="62"/>
      <c r="P51" s="41"/>
      <c r="Q51" s="62"/>
      <c r="R51" s="62"/>
      <c r="S51" s="62"/>
      <c r="T51" s="62"/>
      <c r="U51" s="62"/>
      <c r="V51" s="62"/>
      <c r="W51" s="62"/>
      <c r="X51" s="62"/>
      <c r="Y51" s="62"/>
      <c r="Z51" s="62"/>
      <c r="AA51" s="62"/>
    </row>
    <row r="52" spans="2:36" x14ac:dyDescent="0.15">
      <c r="B52" s="62"/>
      <c r="C52" s="62"/>
      <c r="D52" s="62"/>
      <c r="E52" s="62"/>
      <c r="F52" s="41"/>
      <c r="G52" s="41"/>
      <c r="H52" s="41"/>
      <c r="I52" s="41"/>
      <c r="J52" s="62"/>
      <c r="K52" s="62"/>
      <c r="L52" s="62"/>
      <c r="M52" s="62"/>
      <c r="N52" s="62"/>
      <c r="O52" s="62"/>
      <c r="P52" s="41"/>
      <c r="Q52" s="62"/>
      <c r="R52" s="62"/>
      <c r="S52" s="62"/>
      <c r="T52" s="62"/>
      <c r="U52" s="62"/>
      <c r="V52" s="62"/>
      <c r="W52" s="62"/>
      <c r="X52" s="62"/>
      <c r="Y52" s="62"/>
      <c r="Z52" s="62"/>
      <c r="AA52" s="62"/>
    </row>
    <row r="53" spans="2:36" x14ac:dyDescent="0.15">
      <c r="B53" s="62"/>
      <c r="C53" s="62"/>
      <c r="D53" s="62"/>
      <c r="E53" s="62"/>
      <c r="F53" s="41"/>
      <c r="G53" s="41"/>
      <c r="H53" s="41"/>
      <c r="I53" s="41"/>
      <c r="J53" s="62"/>
      <c r="K53" s="62"/>
      <c r="L53" s="62"/>
      <c r="M53" s="62"/>
      <c r="N53" s="62"/>
      <c r="O53" s="62"/>
      <c r="P53" s="41"/>
      <c r="Q53" s="62"/>
      <c r="R53" s="62"/>
      <c r="S53" s="62"/>
      <c r="T53" s="62"/>
      <c r="U53" s="62"/>
      <c r="V53" s="62"/>
      <c r="W53" s="62"/>
      <c r="X53" s="62"/>
      <c r="Y53" s="62"/>
      <c r="Z53" s="62"/>
      <c r="AA53" s="62"/>
    </row>
    <row r="54" spans="2:36" x14ac:dyDescent="0.15">
      <c r="B54" s="62"/>
      <c r="C54" s="62"/>
      <c r="D54" s="62"/>
      <c r="E54" s="62"/>
      <c r="F54" s="41"/>
      <c r="G54" s="41"/>
      <c r="H54" s="41"/>
      <c r="I54" s="41"/>
      <c r="J54" s="62"/>
      <c r="K54" s="62"/>
      <c r="L54" s="62"/>
      <c r="M54" s="62"/>
      <c r="N54" s="62"/>
      <c r="O54" s="62"/>
      <c r="P54" s="41"/>
      <c r="Q54" s="62"/>
      <c r="R54" s="62"/>
      <c r="S54" s="62"/>
      <c r="T54" s="62"/>
      <c r="U54" s="62"/>
      <c r="V54" s="62"/>
      <c r="W54" s="62"/>
      <c r="X54" s="62"/>
      <c r="Y54" s="62"/>
      <c r="Z54" s="62"/>
      <c r="AA54" s="62"/>
    </row>
    <row r="55" spans="2:36" x14ac:dyDescent="0.15">
      <c r="M55" s="62"/>
      <c r="N55" s="62"/>
      <c r="O55" s="62"/>
      <c r="P55" s="41"/>
      <c r="Q55" s="62"/>
      <c r="R55" s="62"/>
      <c r="S55" s="62"/>
      <c r="T55" s="62"/>
      <c r="U55" s="62"/>
      <c r="V55" s="62"/>
      <c r="W55" s="62"/>
      <c r="X55" s="62"/>
      <c r="Y55" s="62"/>
      <c r="Z55" s="62"/>
      <c r="AA55" s="62"/>
    </row>
    <row r="56" spans="2:36" x14ac:dyDescent="0.15">
      <c r="M56" s="62"/>
      <c r="N56" s="62"/>
      <c r="O56" s="62"/>
      <c r="P56" s="41"/>
      <c r="Q56" s="62"/>
      <c r="R56" s="62"/>
      <c r="S56" s="62"/>
      <c r="T56" s="62"/>
      <c r="U56" s="62"/>
      <c r="V56" s="62"/>
      <c r="W56" s="62"/>
      <c r="X56" s="62"/>
      <c r="Y56" s="62"/>
      <c r="Z56" s="62"/>
      <c r="AA56" s="62"/>
    </row>
    <row r="57" spans="2:36" x14ac:dyDescent="0.15">
      <c r="M57" s="62"/>
      <c r="N57" s="62"/>
      <c r="O57" s="62"/>
      <c r="P57" s="41"/>
      <c r="Q57" s="62"/>
      <c r="R57" s="62"/>
      <c r="S57" s="62"/>
      <c r="T57" s="62"/>
      <c r="U57" s="62"/>
      <c r="V57" s="62"/>
      <c r="W57" s="62"/>
      <c r="X57" s="62"/>
      <c r="Y57" s="62"/>
      <c r="Z57" s="62"/>
      <c r="AA57" s="62"/>
    </row>
    <row r="58" spans="2:36" x14ac:dyDescent="0.15">
      <c r="M58" s="62"/>
      <c r="N58" s="62"/>
      <c r="O58" s="62"/>
      <c r="P58" s="41"/>
      <c r="Q58" s="62"/>
      <c r="R58" s="62"/>
      <c r="S58" s="62"/>
      <c r="T58" s="62"/>
      <c r="U58" s="62"/>
      <c r="V58" s="62"/>
      <c r="W58" s="62"/>
      <c r="X58" s="62"/>
      <c r="Y58" s="62"/>
      <c r="Z58" s="62"/>
      <c r="AA58" s="62"/>
    </row>
    <row r="59" spans="2:36" x14ac:dyDescent="0.15">
      <c r="M59" s="62"/>
      <c r="N59" s="62"/>
      <c r="O59" s="62"/>
      <c r="P59" s="41"/>
      <c r="Q59" s="62"/>
      <c r="R59" s="62"/>
      <c r="S59" s="62"/>
      <c r="T59" s="62"/>
      <c r="U59" s="62"/>
      <c r="V59" s="62"/>
      <c r="W59" s="62"/>
      <c r="X59" s="62"/>
      <c r="Y59" s="62"/>
      <c r="Z59" s="62"/>
      <c r="AA59" s="62"/>
    </row>
    <row r="60" spans="2:36" x14ac:dyDescent="0.15">
      <c r="M60" s="62"/>
      <c r="R60" s="62"/>
      <c r="S60" s="62"/>
      <c r="T60" s="62"/>
      <c r="U60" s="62"/>
      <c r="V60" s="62"/>
      <c r="W60" s="62"/>
      <c r="X60" s="62"/>
      <c r="Y60" s="62"/>
      <c r="Z60" s="62"/>
      <c r="AA60" s="62"/>
    </row>
    <row r="61" spans="2:36" x14ac:dyDescent="0.15">
      <c r="R61" s="62"/>
      <c r="S61" s="62"/>
      <c r="T61" s="62"/>
      <c r="U61" s="62"/>
      <c r="V61" s="62"/>
      <c r="W61" s="62"/>
      <c r="X61" s="62"/>
      <c r="Y61" s="62"/>
      <c r="Z61" s="62"/>
    </row>
    <row r="62" spans="2:36" x14ac:dyDescent="0.15">
      <c r="R62" s="62"/>
      <c r="S62" s="62"/>
      <c r="T62" s="62"/>
      <c r="U62" s="62"/>
      <c r="V62" s="62"/>
      <c r="W62" s="62"/>
      <c r="X62" s="62"/>
      <c r="Y62" s="62"/>
      <c r="Z62" s="62"/>
    </row>
    <row r="63" spans="2:36" x14ac:dyDescent="0.15">
      <c r="R63" s="62"/>
      <c r="S63" s="62"/>
      <c r="T63" s="62"/>
      <c r="U63" s="62"/>
      <c r="V63" s="62"/>
      <c r="W63" s="62"/>
      <c r="X63" s="62"/>
      <c r="Y63" s="62"/>
      <c r="Z63" s="62"/>
    </row>
  </sheetData>
  <sheetProtection algorithmName="SHA-512" hashValue="xk3jupQbFVrAXu/EwVW08lZ5cZP5POaGyxwML7NMCfYNMsQD5m7GvC+ZjvzUZeENdnU2Ep0IiGmQ5XRTnpggPw==" saltValue="fKkbP2U5ixZny58KUxHAew==" spinCount="100000" sheet="1" objects="1" scenarios="1"/>
  <mergeCells count="76">
    <mergeCell ref="R21:S21"/>
    <mergeCell ref="R24:S24"/>
    <mergeCell ref="D8:E8"/>
    <mergeCell ref="J8:M8"/>
    <mergeCell ref="D11:E11"/>
    <mergeCell ref="J11:M11"/>
    <mergeCell ref="J21:M21"/>
    <mergeCell ref="Y8:Z8"/>
    <mergeCell ref="D9:E9"/>
    <mergeCell ref="J9:M9"/>
    <mergeCell ref="Y9:Z9"/>
    <mergeCell ref="J10:M10"/>
    <mergeCell ref="D10:E10"/>
    <mergeCell ref="Y13:Z13"/>
    <mergeCell ref="Y12:Z12"/>
    <mergeCell ref="Y11:Z11"/>
    <mergeCell ref="Y10:Z10"/>
    <mergeCell ref="D12:E12"/>
    <mergeCell ref="J12:M12"/>
    <mergeCell ref="D13:E13"/>
    <mergeCell ref="J13:M13"/>
    <mergeCell ref="C1:R1"/>
    <mergeCell ref="T1:Z1"/>
    <mergeCell ref="AH1:AJ1"/>
    <mergeCell ref="D7:E7"/>
    <mergeCell ref="J7:M7"/>
    <mergeCell ref="Y7:Z7"/>
    <mergeCell ref="AA1:AC1"/>
    <mergeCell ref="Y15:Z15"/>
    <mergeCell ref="J20:M20"/>
    <mergeCell ref="D14:E14"/>
    <mergeCell ref="J14:M14"/>
    <mergeCell ref="D15:E15"/>
    <mergeCell ref="J15:M15"/>
    <mergeCell ref="D16:E16"/>
    <mergeCell ref="J16:M16"/>
    <mergeCell ref="D18:E18"/>
    <mergeCell ref="J18:M18"/>
    <mergeCell ref="D17:E17"/>
    <mergeCell ref="J17:M17"/>
    <mergeCell ref="Y14:Z14"/>
    <mergeCell ref="R18:S18"/>
    <mergeCell ref="R19:S19"/>
    <mergeCell ref="R16:T16"/>
    <mergeCell ref="AI44:AJ44"/>
    <mergeCell ref="AI45:AJ45"/>
    <mergeCell ref="AI46:AJ46"/>
    <mergeCell ref="R25:S25"/>
    <mergeCell ref="AI40:AJ40"/>
    <mergeCell ref="AI41:AJ41"/>
    <mergeCell ref="AI42:AJ42"/>
    <mergeCell ref="AI29:AJ29"/>
    <mergeCell ref="AI30:AJ30"/>
    <mergeCell ref="AI31:AJ31"/>
    <mergeCell ref="AI32:AJ32"/>
    <mergeCell ref="AI33:AJ33"/>
    <mergeCell ref="AI39:AJ39"/>
    <mergeCell ref="AI36:AJ36"/>
    <mergeCell ref="AI37:AJ37"/>
    <mergeCell ref="AI38:AJ38"/>
    <mergeCell ref="AI18:AJ18"/>
    <mergeCell ref="AI43:AJ43"/>
    <mergeCell ref="D23:E23"/>
    <mergeCell ref="J23:M23"/>
    <mergeCell ref="D19:E19"/>
    <mergeCell ref="J19:M19"/>
    <mergeCell ref="D20:E20"/>
    <mergeCell ref="AI34:AJ34"/>
    <mergeCell ref="AI35:AJ35"/>
    <mergeCell ref="B24:M24"/>
    <mergeCell ref="R20:S20"/>
    <mergeCell ref="R22:S22"/>
    <mergeCell ref="R23:S23"/>
    <mergeCell ref="D22:E22"/>
    <mergeCell ref="J22:M22"/>
    <mergeCell ref="D21:E21"/>
  </mergeCells>
  <conditionalFormatting sqref="AC44 AC40:AC41">
    <cfRule type="expression" dxfId="97" priority="225" stopIfTrue="1">
      <formula>(AE40="")</formula>
    </cfRule>
    <cfRule type="expression" dxfId="96" priority="226" stopIfTrue="1">
      <formula>(NOT(OR(AE40="A",AE40="B",AE40="C",AE40="D",AE40="X",AE40="P")))</formula>
    </cfRule>
  </conditionalFormatting>
  <conditionalFormatting sqref="AB22 B19:B23 B7:B16 R8:R9 R14 AB12 AB29:AB39">
    <cfRule type="expression" dxfId="95" priority="222" stopIfTrue="1">
      <formula>(D7="")</formula>
    </cfRule>
  </conditionalFormatting>
  <conditionalFormatting sqref="AC22 C19:C23 C7:C16 S8:S9 S14 AC26 AC12 AC29:AC39">
    <cfRule type="expression" dxfId="94" priority="221" stopIfTrue="1">
      <formula>(D7="")</formula>
    </cfRule>
  </conditionalFormatting>
  <conditionalFormatting sqref="B28">
    <cfRule type="expression" dxfId="93" priority="216" stopIfTrue="1">
      <formula>(D28="")</formula>
    </cfRule>
  </conditionalFormatting>
  <conditionalFormatting sqref="C28">
    <cfRule type="expression" dxfId="92" priority="215" stopIfTrue="1">
      <formula>(D28="")</formula>
    </cfRule>
  </conditionalFormatting>
  <conditionalFormatting sqref="J28">
    <cfRule type="expression" dxfId="91" priority="214" stopIfTrue="1">
      <formula>(L28="")</formula>
    </cfRule>
  </conditionalFormatting>
  <conditionalFormatting sqref="K28">
    <cfRule type="expression" dxfId="90" priority="213" stopIfTrue="1">
      <formula>(L28="")</formula>
    </cfRule>
  </conditionalFormatting>
  <conditionalFormatting sqref="R7">
    <cfRule type="expression" dxfId="89" priority="212" stopIfTrue="1">
      <formula>(T7="")</formula>
    </cfRule>
  </conditionalFormatting>
  <conditionalFormatting sqref="S7">
    <cfRule type="expression" dxfId="88" priority="211" stopIfTrue="1">
      <formula>(T7="")</formula>
    </cfRule>
  </conditionalFormatting>
  <conditionalFormatting sqref="B11">
    <cfRule type="expression" dxfId="87" priority="205" stopIfTrue="1">
      <formula>(D11="")</formula>
    </cfRule>
  </conditionalFormatting>
  <conditionalFormatting sqref="C11">
    <cfRule type="expression" dxfId="86" priority="204" stopIfTrue="1">
      <formula>(D11="")</formula>
    </cfRule>
  </conditionalFormatting>
  <conditionalFormatting sqref="B22">
    <cfRule type="expression" dxfId="85" priority="203" stopIfTrue="1">
      <formula>(D22="")</formula>
    </cfRule>
  </conditionalFormatting>
  <conditionalFormatting sqref="C22">
    <cfRule type="expression" dxfId="84" priority="202" stopIfTrue="1">
      <formula>(D22="")</formula>
    </cfRule>
  </conditionalFormatting>
  <conditionalFormatting sqref="AH39 AH22 I19:I23 I7:I16 X14 X7:X9 AH26 AH12 AH29:AH37">
    <cfRule type="expression" dxfId="83" priority="139" stopIfTrue="1">
      <formula>I7&lt;&gt;""</formula>
    </cfRule>
  </conditionalFormatting>
  <conditionalFormatting sqref="AB9">
    <cfRule type="expression" dxfId="82" priority="124" stopIfTrue="1">
      <formula>(AD9="")</formula>
    </cfRule>
  </conditionalFormatting>
  <conditionalFormatting sqref="AC9">
    <cfRule type="expression" dxfId="81" priority="123" stopIfTrue="1">
      <formula>(AD9="")</formula>
    </cfRule>
  </conditionalFormatting>
  <conditionalFormatting sqref="AH9">
    <cfRule type="expression" dxfId="80" priority="122" stopIfTrue="1">
      <formula>AH9&lt;&gt;""</formula>
    </cfRule>
  </conditionalFormatting>
  <conditionalFormatting sqref="AB28">
    <cfRule type="expression" dxfId="79" priority="857" stopIfTrue="1">
      <formula>(#REF!="")</formula>
    </cfRule>
  </conditionalFormatting>
  <conditionalFormatting sqref="AB14">
    <cfRule type="expression" dxfId="78" priority="90" stopIfTrue="1">
      <formula>(AD14="")</formula>
    </cfRule>
  </conditionalFormatting>
  <conditionalFormatting sqref="AC14">
    <cfRule type="expression" dxfId="77" priority="89" stopIfTrue="1">
      <formula>(AD14="")</formula>
    </cfRule>
  </conditionalFormatting>
  <conditionalFormatting sqref="AH14">
    <cfRule type="expression" dxfId="76" priority="88" stopIfTrue="1">
      <formula>AH14&lt;&gt;""</formula>
    </cfRule>
  </conditionalFormatting>
  <conditionalFormatting sqref="AB21">
    <cfRule type="expression" dxfId="75" priority="87" stopIfTrue="1">
      <formula>(AD21="")</formula>
    </cfRule>
  </conditionalFormatting>
  <conditionalFormatting sqref="AC21">
    <cfRule type="expression" dxfId="74" priority="86" stopIfTrue="1">
      <formula>(AD21="")</formula>
    </cfRule>
  </conditionalFormatting>
  <conditionalFormatting sqref="AH21">
    <cfRule type="expression" dxfId="73" priority="85" stopIfTrue="1">
      <formula>AH21&lt;&gt;""</formula>
    </cfRule>
  </conditionalFormatting>
  <conditionalFormatting sqref="AB18">
    <cfRule type="expression" dxfId="72" priority="84" stopIfTrue="1">
      <formula>(AD18="")</formula>
    </cfRule>
  </conditionalFormatting>
  <conditionalFormatting sqref="AC18">
    <cfRule type="expression" dxfId="71" priority="83" stopIfTrue="1">
      <formula>(AD18="")</formula>
    </cfRule>
  </conditionalFormatting>
  <conditionalFormatting sqref="AH18">
    <cfRule type="expression" dxfId="70" priority="82" stopIfTrue="1">
      <formula>AH18&lt;&gt;""</formula>
    </cfRule>
  </conditionalFormatting>
  <conditionalFormatting sqref="AB17">
    <cfRule type="expression" dxfId="69" priority="81" stopIfTrue="1">
      <formula>(AD17="")</formula>
    </cfRule>
  </conditionalFormatting>
  <conditionalFormatting sqref="AC17">
    <cfRule type="expression" dxfId="68" priority="80" stopIfTrue="1">
      <formula>(AD17="")</formula>
    </cfRule>
  </conditionalFormatting>
  <conditionalFormatting sqref="AH17">
    <cfRule type="expression" dxfId="67" priority="79" stopIfTrue="1">
      <formula>AH17&lt;&gt;""</formula>
    </cfRule>
  </conditionalFormatting>
  <conditionalFormatting sqref="AB15">
    <cfRule type="expression" dxfId="66" priority="78" stopIfTrue="1">
      <formula>(AD15="")</formula>
    </cfRule>
  </conditionalFormatting>
  <conditionalFormatting sqref="AC15">
    <cfRule type="expression" dxfId="65" priority="77" stopIfTrue="1">
      <formula>(AD15="")</formula>
    </cfRule>
  </conditionalFormatting>
  <conditionalFormatting sqref="AH15">
    <cfRule type="expression" dxfId="64" priority="76" stopIfTrue="1">
      <formula>AH15&lt;&gt;""</formula>
    </cfRule>
  </conditionalFormatting>
  <conditionalFormatting sqref="AB23">
    <cfRule type="expression" dxfId="63" priority="75" stopIfTrue="1">
      <formula>(AD23="")</formula>
    </cfRule>
  </conditionalFormatting>
  <conditionalFormatting sqref="AC23">
    <cfRule type="expression" dxfId="62" priority="74" stopIfTrue="1">
      <formula>(AD23="")</formula>
    </cfRule>
  </conditionalFormatting>
  <conditionalFormatting sqref="AH23">
    <cfRule type="expression" dxfId="61" priority="73" stopIfTrue="1">
      <formula>AH23&lt;&gt;""</formula>
    </cfRule>
  </conditionalFormatting>
  <conditionalFormatting sqref="AB25">
    <cfRule type="expression" dxfId="60" priority="72" stopIfTrue="1">
      <formula>(AD25="")</formula>
    </cfRule>
  </conditionalFormatting>
  <conditionalFormatting sqref="AC25">
    <cfRule type="expression" dxfId="59" priority="71" stopIfTrue="1">
      <formula>(AD25="")</formula>
    </cfRule>
  </conditionalFormatting>
  <conditionalFormatting sqref="AH25">
    <cfRule type="expression" dxfId="58" priority="70" stopIfTrue="1">
      <formula>AH25&lt;&gt;""</formula>
    </cfRule>
  </conditionalFormatting>
  <conditionalFormatting sqref="AB13">
    <cfRule type="expression" dxfId="57" priority="69" stopIfTrue="1">
      <formula>(AD13="")</formula>
    </cfRule>
  </conditionalFormatting>
  <conditionalFormatting sqref="AC13">
    <cfRule type="expression" dxfId="56" priority="68" stopIfTrue="1">
      <formula>(AD13="")</formula>
    </cfRule>
  </conditionalFormatting>
  <conditionalFormatting sqref="AH13">
    <cfRule type="expression" dxfId="55" priority="67" stopIfTrue="1">
      <formula>AH13&lt;&gt;""</formula>
    </cfRule>
  </conditionalFormatting>
  <conditionalFormatting sqref="B29:B43">
    <cfRule type="expression" dxfId="54" priority="62" stopIfTrue="1">
      <formula>(D29="")</formula>
    </cfRule>
  </conditionalFormatting>
  <conditionalFormatting sqref="C29:C43">
    <cfRule type="expression" dxfId="53" priority="61" stopIfTrue="1">
      <formula>(D29="")</formula>
    </cfRule>
  </conditionalFormatting>
  <conditionalFormatting sqref="J29:J43">
    <cfRule type="expression" dxfId="52" priority="60" stopIfTrue="1">
      <formula>(L29="")</formula>
    </cfRule>
  </conditionalFormatting>
  <conditionalFormatting sqref="K29:K43">
    <cfRule type="expression" dxfId="51" priority="59" stopIfTrue="1">
      <formula>(L29="")</formula>
    </cfRule>
  </conditionalFormatting>
  <conditionalFormatting sqref="AB10">
    <cfRule type="expression" dxfId="50" priority="54" stopIfTrue="1">
      <formula>(AD10="")</formula>
    </cfRule>
  </conditionalFormatting>
  <conditionalFormatting sqref="AC10">
    <cfRule type="expression" dxfId="49" priority="53" stopIfTrue="1">
      <formula>(AD10="")</formula>
    </cfRule>
  </conditionalFormatting>
  <conditionalFormatting sqref="AH10">
    <cfRule type="expression" dxfId="48" priority="52" stopIfTrue="1">
      <formula>AH10&lt;&gt;""</formula>
    </cfRule>
  </conditionalFormatting>
  <conditionalFormatting sqref="R19">
    <cfRule type="expression" dxfId="47" priority="41">
      <formula>$R$19&lt;2</formula>
    </cfRule>
  </conditionalFormatting>
  <conditionalFormatting sqref="AB16">
    <cfRule type="expression" dxfId="46" priority="40" stopIfTrue="1">
      <formula>(AD16="")</formula>
    </cfRule>
  </conditionalFormatting>
  <conditionalFormatting sqref="AC16">
    <cfRule type="expression" dxfId="45" priority="39" stopIfTrue="1">
      <formula>(AD16="")</formula>
    </cfRule>
  </conditionalFormatting>
  <conditionalFormatting sqref="AH16">
    <cfRule type="expression" dxfId="44" priority="38" stopIfTrue="1">
      <formula>AH16&lt;&gt;""</formula>
    </cfRule>
  </conditionalFormatting>
  <conditionalFormatting sqref="AB19">
    <cfRule type="expression" dxfId="43" priority="37" stopIfTrue="1">
      <formula>(AD19="")</formula>
    </cfRule>
  </conditionalFormatting>
  <conditionalFormatting sqref="AC19">
    <cfRule type="expression" dxfId="42" priority="36" stopIfTrue="1">
      <formula>(AD19="")</formula>
    </cfRule>
  </conditionalFormatting>
  <conditionalFormatting sqref="AH19">
    <cfRule type="expression" dxfId="41" priority="35" stopIfTrue="1">
      <formula>AH19&lt;&gt;""</formula>
    </cfRule>
  </conditionalFormatting>
  <conditionalFormatting sqref="AB24">
    <cfRule type="expression" dxfId="40" priority="34" stopIfTrue="1">
      <formula>(AD24="")</formula>
    </cfRule>
  </conditionalFormatting>
  <conditionalFormatting sqref="AC24">
    <cfRule type="expression" dxfId="39" priority="33" stopIfTrue="1">
      <formula>(AD24="")</formula>
    </cfRule>
  </conditionalFormatting>
  <conditionalFormatting sqref="AH24">
    <cfRule type="expression" dxfId="38" priority="32" stopIfTrue="1">
      <formula>AH24&lt;&gt;""</formula>
    </cfRule>
  </conditionalFormatting>
  <conditionalFormatting sqref="B18">
    <cfRule type="expression" dxfId="37" priority="28" stopIfTrue="1">
      <formula>(D18="")</formula>
    </cfRule>
  </conditionalFormatting>
  <conditionalFormatting sqref="C18">
    <cfRule type="expression" dxfId="36" priority="27" stopIfTrue="1">
      <formula>(D18="")</formula>
    </cfRule>
  </conditionalFormatting>
  <conditionalFormatting sqref="I18">
    <cfRule type="expression" dxfId="35" priority="26" stopIfTrue="1">
      <formula>I18&lt;&gt;""</formula>
    </cfRule>
  </conditionalFormatting>
  <conditionalFormatting sqref="B3">
    <cfRule type="expression" dxfId="34" priority="1092" stopIfTrue="1">
      <formula>SUM(G7:G23)&lt;40</formula>
    </cfRule>
    <cfRule type="expression" dxfId="33" priority="1093" stopIfTrue="1">
      <formula>SUM(G7:G23)&gt;40</formula>
    </cfRule>
  </conditionalFormatting>
  <conditionalFormatting sqref="B17">
    <cfRule type="expression" dxfId="32" priority="25" stopIfTrue="1">
      <formula>(D17="")</formula>
    </cfRule>
  </conditionalFormatting>
  <conditionalFormatting sqref="C17">
    <cfRule type="expression" dxfId="31" priority="24" stopIfTrue="1">
      <formula>(D17="")</formula>
    </cfRule>
  </conditionalFormatting>
  <conditionalFormatting sqref="I17">
    <cfRule type="expression" dxfId="30" priority="23" stopIfTrue="1">
      <formula>I17&lt;&gt;""</formula>
    </cfRule>
  </conditionalFormatting>
  <conditionalFormatting sqref="R13">
    <cfRule type="expression" dxfId="29" priority="22" stopIfTrue="1">
      <formula>(T13="")</formula>
    </cfRule>
  </conditionalFormatting>
  <conditionalFormatting sqref="S13">
    <cfRule type="expression" dxfId="28" priority="21" stopIfTrue="1">
      <formula>(T13="")</formula>
    </cfRule>
  </conditionalFormatting>
  <conditionalFormatting sqref="X13">
    <cfRule type="expression" dxfId="27" priority="20" stopIfTrue="1">
      <formula>X13&lt;&gt;""</formula>
    </cfRule>
  </conditionalFormatting>
  <conditionalFormatting sqref="R12">
    <cfRule type="expression" dxfId="26" priority="19" stopIfTrue="1">
      <formula>(T12="")</formula>
    </cfRule>
  </conditionalFormatting>
  <conditionalFormatting sqref="S12">
    <cfRule type="expression" dxfId="25" priority="18" stopIfTrue="1">
      <formula>(T12="")</formula>
    </cfRule>
  </conditionalFormatting>
  <conditionalFormatting sqref="X12">
    <cfRule type="expression" dxfId="24" priority="17" stopIfTrue="1">
      <formula>X12&lt;&gt;""</formula>
    </cfRule>
  </conditionalFormatting>
  <conditionalFormatting sqref="R11">
    <cfRule type="expression" dxfId="23" priority="16" stopIfTrue="1">
      <formula>(T11="")</formula>
    </cfRule>
  </conditionalFormatting>
  <conditionalFormatting sqref="S11">
    <cfRule type="expression" dxfId="22" priority="15" stopIfTrue="1">
      <formula>(T11="")</formula>
    </cfRule>
  </conditionalFormatting>
  <conditionalFormatting sqref="X11">
    <cfRule type="expression" dxfId="21" priority="14" stopIfTrue="1">
      <formula>X11&lt;&gt;""</formula>
    </cfRule>
  </conditionalFormatting>
  <conditionalFormatting sqref="R10">
    <cfRule type="expression" dxfId="20" priority="13" stopIfTrue="1">
      <formula>(T10="")</formula>
    </cfRule>
  </conditionalFormatting>
  <conditionalFormatting sqref="S10">
    <cfRule type="expression" dxfId="19" priority="12" stopIfTrue="1">
      <formula>(T10="")</formula>
    </cfRule>
  </conditionalFormatting>
  <conditionalFormatting sqref="X10">
    <cfRule type="expression" dxfId="18" priority="11" stopIfTrue="1">
      <formula>X10&lt;&gt;""</formula>
    </cfRule>
  </conditionalFormatting>
  <conditionalFormatting sqref="R3">
    <cfRule type="expression" dxfId="17" priority="1113" stopIfTrue="1">
      <formula>SUM(V7:V14)&lt;25</formula>
    </cfRule>
    <cfRule type="expression" dxfId="16" priority="1114" stopIfTrue="1">
      <formula>SUM(V7:V14)&gt;25</formula>
    </cfRule>
  </conditionalFormatting>
  <conditionalFormatting sqref="AB11">
    <cfRule type="expression" dxfId="15" priority="10" stopIfTrue="1">
      <formula>(AD11="")</formula>
    </cfRule>
  </conditionalFormatting>
  <conditionalFormatting sqref="AC11">
    <cfRule type="expression" dxfId="14" priority="9" stopIfTrue="1">
      <formula>(AD11="")</formula>
    </cfRule>
  </conditionalFormatting>
  <conditionalFormatting sqref="AH11">
    <cfRule type="expression" dxfId="13" priority="8" stopIfTrue="1">
      <formula>AH11&lt;&gt;""</formula>
    </cfRule>
  </conditionalFormatting>
  <conditionalFormatting sqref="AB20">
    <cfRule type="expression" dxfId="12" priority="7" stopIfTrue="1">
      <formula>(AD20="")</formula>
    </cfRule>
  </conditionalFormatting>
  <conditionalFormatting sqref="AC20">
    <cfRule type="expression" dxfId="11" priority="6" stopIfTrue="1">
      <formula>(AD20="")</formula>
    </cfRule>
  </conditionalFormatting>
  <conditionalFormatting sqref="AH20">
    <cfRule type="expression" dxfId="10" priority="5" stopIfTrue="1">
      <formula>AH20&lt;&gt;""</formula>
    </cfRule>
  </conditionalFormatting>
  <conditionalFormatting sqref="AB7">
    <cfRule type="expression" dxfId="9" priority="1141" stopIfTrue="1">
      <formula>SUM(AG8:AG25)&lt;47</formula>
    </cfRule>
    <cfRule type="expression" dxfId="8" priority="1142" stopIfTrue="1">
      <formula>SUM(AG8:AG25)&gt;47</formula>
    </cfRule>
  </conditionalFormatting>
  <conditionalFormatting sqref="AB26">
    <cfRule type="expression" dxfId="7" priority="1145" stopIfTrue="1">
      <formula>SUM(AG34:AG38)&lt;8</formula>
    </cfRule>
    <cfRule type="expression" dxfId="6" priority="1146" stopIfTrue="1">
      <formula>SUM(AG34:AG38)&gt;8</formula>
    </cfRule>
  </conditionalFormatting>
  <conditionalFormatting sqref="AB3">
    <cfRule type="expression" dxfId="5" priority="1153" stopIfTrue="1">
      <formula>SUM(AF9:AF39)&lt;55</formula>
    </cfRule>
    <cfRule type="expression" dxfId="4" priority="1154" stopIfTrue="1">
      <formula>SUM(AF9:AF39)&gt;55</formula>
    </cfRule>
  </conditionalFormatting>
  <conditionalFormatting sqref="AB8">
    <cfRule type="expression" dxfId="3" priority="4" stopIfTrue="1">
      <formula>(AD8="")</formula>
    </cfRule>
  </conditionalFormatting>
  <conditionalFormatting sqref="AC8">
    <cfRule type="expression" dxfId="2" priority="3" stopIfTrue="1">
      <formula>(AD8="")</formula>
    </cfRule>
  </conditionalFormatting>
  <conditionalFormatting sqref="AH8">
    <cfRule type="expression" dxfId="1" priority="2" stopIfTrue="1">
      <formula>AH8&lt;&gt;""</formula>
    </cfRule>
  </conditionalFormatting>
  <conditionalFormatting sqref="R23:S23">
    <cfRule type="expression" dxfId="0" priority="1">
      <formula>IF(SUM(R22)=0,"N/A",R22/R21)&lt;2</formula>
    </cfRule>
  </conditionalFormatting>
  <printOptions horizontalCentered="1" verticalCentered="1"/>
  <pageMargins left="0.3" right="0.3" top="0.2" bottom="0.2" header="0.5" footer="0.5"/>
  <pageSetup orientation="landscape" horizontalDpi="4294967294"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workbookViewId="0">
      <selection activeCell="E7" sqref="E7:F7"/>
    </sheetView>
  </sheetViews>
  <sheetFormatPr baseColWidth="10" defaultColWidth="9.1640625" defaultRowHeight="13" x14ac:dyDescent="0.15"/>
  <cols>
    <col min="1" max="1" width="4" style="22" customWidth="1"/>
    <col min="2" max="2" width="17" style="22" customWidth="1"/>
    <col min="3" max="3" width="12" style="22" customWidth="1"/>
    <col min="4" max="4" width="19.5" style="22" customWidth="1"/>
    <col min="5" max="5" width="31.1640625" style="23" customWidth="1"/>
    <col min="6" max="6" width="13.83203125" style="23" customWidth="1"/>
    <col min="7" max="7" width="9.1640625" style="22" hidden="1" customWidth="1"/>
    <col min="8" max="8" width="0.5" style="22" customWidth="1"/>
    <col min="9" max="9" width="9.1640625" style="22" hidden="1" customWidth="1"/>
    <col min="10" max="16384" width="9.1640625" style="22"/>
  </cols>
  <sheetData>
    <row r="1" spans="1:8" s="6" customFormat="1" ht="18.5" customHeight="1" x14ac:dyDescent="0.2">
      <c r="A1" s="183" t="s">
        <v>2</v>
      </c>
      <c r="B1" s="183"/>
      <c r="C1" s="183"/>
      <c r="D1" s="183"/>
      <c r="E1" s="183"/>
      <c r="F1" s="183"/>
      <c r="G1" s="5"/>
      <c r="H1" s="5"/>
    </row>
    <row r="2" spans="1:8" s="8" customFormat="1" ht="16" customHeight="1" x14ac:dyDescent="0.2">
      <c r="A2" s="184" t="s">
        <v>3</v>
      </c>
      <c r="B2" s="184"/>
      <c r="C2" s="184"/>
      <c r="D2" s="184"/>
      <c r="E2" s="184"/>
      <c r="F2" s="184"/>
      <c r="G2" s="7"/>
      <c r="H2" s="7"/>
    </row>
    <row r="3" spans="1:8" s="8" customFormat="1" ht="14.75" customHeight="1" x14ac:dyDescent="0.2">
      <c r="A3" s="184" t="s">
        <v>76</v>
      </c>
      <c r="B3" s="184"/>
      <c r="C3" s="184"/>
      <c r="D3" s="184"/>
      <c r="E3" s="184"/>
      <c r="F3" s="184"/>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85" t="str">
        <f>'PASS-CPM'!C1</f>
        <v>LNAME, FNAME</v>
      </c>
      <c r="C7" s="185"/>
      <c r="D7" s="185"/>
      <c r="E7" s="186"/>
      <c r="F7" s="187"/>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8.5" customHeight="1" x14ac:dyDescent="0.2">
      <c r="A10" s="24"/>
      <c r="B10" s="188">
        <f>'PASS-CPM'!T1</f>
        <v>99999999</v>
      </c>
      <c r="C10" s="188"/>
      <c r="D10" s="188"/>
      <c r="E10" s="138" t="d">
        <f>'PASS-CPM'!R16</f>
        <v>1899-12-30</v>
      </c>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89"/>
      <c r="B13" s="189"/>
      <c r="C13" s="189"/>
      <c r="D13" s="189"/>
      <c r="E13" s="190" t="str">
        <f>'PASS-CPM'!AA1</f>
        <v>PASS-CPM</v>
      </c>
      <c r="F13" s="190"/>
      <c r="G13" s="191"/>
      <c r="H13" s="7"/>
    </row>
    <row r="14" spans="1:8" s="8" customFormat="1" ht="10.5" customHeight="1" x14ac:dyDescent="0.2">
      <c r="A14" s="9"/>
      <c r="B14" s="192"/>
      <c r="C14" s="192"/>
      <c r="D14" s="99"/>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85" t="str">
        <f>'PASS-CPM'!AH1</f>
        <v>ADVISOR</v>
      </c>
      <c r="C16" s="185"/>
      <c r="D16" s="14"/>
      <c r="E16" s="102" t="str">
        <f>'PASS-CPM'!R19</f>
        <v>N/A</v>
      </c>
      <c r="F16" s="10"/>
      <c r="G16" s="7"/>
      <c r="H16" s="7"/>
    </row>
    <row r="17" spans="1:8" s="8" customFormat="1" ht="10.5" customHeight="1" x14ac:dyDescent="0.2">
      <c r="A17" s="9"/>
      <c r="B17" s="9"/>
      <c r="C17" s="9"/>
      <c r="D17" s="9"/>
      <c r="E17" s="10"/>
      <c r="F17" s="10"/>
      <c r="G17" s="7"/>
      <c r="H17" s="7"/>
    </row>
    <row r="18" spans="1:8" s="8" customFormat="1" ht="18" x14ac:dyDescent="0.2">
      <c r="A18" s="11"/>
      <c r="B18" s="9" t="s">
        <v>12</v>
      </c>
      <c r="C18" s="90"/>
      <c r="D18" s="12"/>
      <c r="E18" s="13" t="s">
        <v>13</v>
      </c>
      <c r="F18" s="10"/>
      <c r="G18" s="7"/>
      <c r="H18" s="7"/>
    </row>
    <row r="19" spans="1:8" s="8" customFormat="1" ht="16" customHeight="1" x14ac:dyDescent="0.2">
      <c r="A19" s="9"/>
      <c r="B19" s="193"/>
      <c r="C19" s="193"/>
      <c r="D19" s="14"/>
      <c r="E19" s="102" t="str">
        <f>'PASS-CPM'!R23</f>
        <v>N/A</v>
      </c>
      <c r="F19" s="10"/>
      <c r="G19" s="7"/>
      <c r="H19" s="7"/>
    </row>
    <row r="20" spans="1:8" s="8" customFormat="1" ht="21.25" customHeight="1" x14ac:dyDescent="0.2">
      <c r="A20" s="11" t="s">
        <v>55</v>
      </c>
      <c r="B20" s="12"/>
      <c r="C20" s="103">
        <f>'PASS-CPM'!R18</f>
        <v>0</v>
      </c>
      <c r="D20" s="91"/>
      <c r="E20" s="10" t="s">
        <v>50</v>
      </c>
      <c r="F20" s="104">
        <f>'PASS-CPM'!R20</f>
        <v>0</v>
      </c>
      <c r="G20" s="7"/>
      <c r="H20" s="7"/>
    </row>
    <row r="21" spans="1:8" s="8" customFormat="1" ht="18" x14ac:dyDescent="0.2">
      <c r="A21" s="11" t="s">
        <v>14</v>
      </c>
      <c r="B21" s="12"/>
      <c r="C21" s="182"/>
      <c r="D21" s="182"/>
      <c r="E21" s="10" t="s">
        <v>51</v>
      </c>
      <c r="F21" s="104">
        <f>'PASS-CPM'!R22</f>
        <v>0</v>
      </c>
      <c r="G21" s="7"/>
      <c r="H21" s="7"/>
    </row>
    <row r="22" spans="1:8" s="8" customFormat="1" ht="5.25" customHeight="1" x14ac:dyDescent="0.2">
      <c r="A22" s="9"/>
      <c r="B22" s="9"/>
      <c r="C22" s="9"/>
      <c r="D22" s="9"/>
      <c r="E22" s="10"/>
      <c r="F22" s="10"/>
      <c r="G22" s="7"/>
      <c r="H22" s="7"/>
    </row>
    <row r="23" spans="1:8" s="8" customFormat="1" ht="18" x14ac:dyDescent="0.2">
      <c r="A23" s="11" t="s">
        <v>15</v>
      </c>
      <c r="B23" s="9"/>
      <c r="C23" s="9"/>
      <c r="D23" s="91"/>
      <c r="E23" s="10"/>
      <c r="F23" s="10"/>
      <c r="G23" s="7"/>
      <c r="H23" s="7"/>
    </row>
    <row r="24" spans="1:8" s="8" customFormat="1" ht="3.25" customHeight="1" x14ac:dyDescent="0.2">
      <c r="A24" s="12"/>
      <c r="B24" s="9"/>
      <c r="C24" s="9"/>
      <c r="D24" s="9"/>
      <c r="E24" s="10"/>
      <c r="F24" s="10"/>
      <c r="G24" s="7"/>
      <c r="H24" s="7"/>
    </row>
    <row r="25" spans="1:8" s="8" customFormat="1" ht="48.75" customHeight="1" x14ac:dyDescent="0.2">
      <c r="A25" s="17"/>
      <c r="B25" s="195"/>
      <c r="C25" s="196"/>
      <c r="D25" s="196"/>
      <c r="E25" s="196"/>
      <c r="F25" s="196"/>
      <c r="G25" s="7"/>
      <c r="H25" s="7"/>
    </row>
    <row r="26" spans="1:8" s="8" customFormat="1" ht="3.25" customHeight="1" x14ac:dyDescent="0.2">
      <c r="A26" s="9"/>
      <c r="B26" s="9"/>
      <c r="C26" s="9"/>
      <c r="D26" s="9"/>
      <c r="E26" s="10"/>
      <c r="F26" s="10"/>
      <c r="G26" s="7"/>
      <c r="H26" s="7"/>
    </row>
    <row r="27" spans="1:8" s="8" customFormat="1" ht="23.75" customHeight="1" x14ac:dyDescent="0.2">
      <c r="A27" s="11" t="s">
        <v>16</v>
      </c>
      <c r="B27" s="9"/>
      <c r="C27" s="9"/>
      <c r="D27" s="92"/>
      <c r="E27" s="10" t="s">
        <v>52</v>
      </c>
      <c r="F27" s="10"/>
      <c r="G27" s="7"/>
      <c r="H27" s="7"/>
    </row>
    <row r="28" spans="1:8" s="8" customFormat="1" ht="21.25" hidden="1" customHeight="1" x14ac:dyDescent="0.2">
      <c r="A28" s="9"/>
      <c r="B28" s="197"/>
      <c r="C28" s="197"/>
      <c r="D28" s="97"/>
      <c r="E28" s="10"/>
      <c r="F28" s="10"/>
      <c r="G28" s="7"/>
      <c r="H28" s="7"/>
    </row>
    <row r="29" spans="1:8" s="8" customFormat="1" ht="19.5" customHeight="1" x14ac:dyDescent="0.2">
      <c r="A29" s="100"/>
      <c r="B29" s="198"/>
      <c r="C29" s="198"/>
      <c r="D29" s="198"/>
      <c r="E29" s="199"/>
      <c r="F29" s="199"/>
      <c r="G29" s="7"/>
      <c r="H29" s="7"/>
    </row>
    <row r="30" spans="1:8" s="8" customFormat="1" ht="7" customHeight="1" x14ac:dyDescent="0.2">
      <c r="A30" s="11"/>
      <c r="B30" s="9"/>
      <c r="C30" s="9"/>
      <c r="D30" s="93"/>
      <c r="E30" s="10"/>
      <c r="F30" s="10"/>
      <c r="G30" s="7"/>
      <c r="H30" s="7"/>
    </row>
    <row r="31" spans="1:8" s="8" customFormat="1" ht="19.5" customHeight="1" x14ac:dyDescent="0.2">
      <c r="A31" s="11" t="s">
        <v>17</v>
      </c>
      <c r="B31" s="9"/>
      <c r="C31" s="9"/>
      <c r="D31" s="18"/>
      <c r="E31" s="98"/>
      <c r="F31" s="10"/>
      <c r="G31" s="7"/>
      <c r="H31" s="7"/>
    </row>
    <row r="32" spans="1:8" s="8" customFormat="1" ht="16" customHeight="1" x14ac:dyDescent="0.2">
      <c r="A32" s="9"/>
      <c r="B32" s="94"/>
      <c r="C32" s="11"/>
      <c r="D32" s="11"/>
      <c r="E32" s="10" t="s">
        <v>56</v>
      </c>
      <c r="F32" s="10"/>
      <c r="G32" s="7"/>
      <c r="H32" s="7"/>
    </row>
    <row r="33" spans="1:9" s="8" customFormat="1" ht="7"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57</v>
      </c>
      <c r="B38" s="19"/>
      <c r="C38" s="19"/>
      <c r="D38" s="19"/>
      <c r="E38" s="95"/>
      <c r="F38" s="95"/>
      <c r="G38" s="21"/>
      <c r="H38" s="21"/>
    </row>
    <row r="39" spans="1:9" ht="16" x14ac:dyDescent="0.2">
      <c r="A39" s="20"/>
      <c r="B39" s="200" t="s">
        <v>77</v>
      </c>
      <c r="C39" s="200"/>
      <c r="D39" s="200"/>
      <c r="E39" s="200"/>
      <c r="F39" s="200"/>
      <c r="G39" s="200"/>
      <c r="H39" s="200"/>
      <c r="I39" s="200"/>
    </row>
    <row r="40" spans="1:9" x14ac:dyDescent="0.15">
      <c r="A40" s="19"/>
      <c r="B40" s="19"/>
      <c r="C40" s="19"/>
      <c r="D40" s="19"/>
      <c r="E40" s="20"/>
      <c r="F40" s="20"/>
      <c r="G40" s="21"/>
      <c r="H40" s="21"/>
    </row>
    <row r="41" spans="1:9" ht="3.75" customHeight="1" x14ac:dyDescent="0.15">
      <c r="A41" s="19"/>
      <c r="B41" s="19"/>
      <c r="C41" s="19"/>
      <c r="D41" s="19"/>
      <c r="E41" s="95"/>
      <c r="F41" s="95"/>
      <c r="G41" s="21"/>
      <c r="H41" s="21"/>
    </row>
    <row r="42" spans="1:9" ht="14.75" customHeight="1" x14ac:dyDescent="0.2">
      <c r="A42" s="19"/>
      <c r="B42" s="194" t="s">
        <v>68</v>
      </c>
      <c r="C42" s="194"/>
      <c r="D42" s="194"/>
      <c r="E42" s="194"/>
      <c r="F42" s="194"/>
      <c r="G42" s="194"/>
      <c r="H42" s="194"/>
      <c r="I42" s="194"/>
    </row>
    <row r="43" spans="1:9" x14ac:dyDescent="0.15">
      <c r="C43" s="95"/>
      <c r="D43" s="95"/>
    </row>
    <row r="44" spans="1:9" x14ac:dyDescent="0.15">
      <c r="E44" s="95"/>
      <c r="F44" s="95"/>
    </row>
    <row r="45" spans="1:9" ht="13.75" customHeight="1" x14ac:dyDescent="0.2">
      <c r="B45" s="194" t="s">
        <v>69</v>
      </c>
      <c r="C45" s="194"/>
      <c r="D45" s="194"/>
      <c r="E45" s="194"/>
      <c r="F45" s="194"/>
      <c r="G45" s="194"/>
      <c r="H45" s="194"/>
      <c r="I45" s="194"/>
    </row>
    <row r="46" spans="1:9" x14ac:dyDescent="0.15">
      <c r="C46" s="96"/>
      <c r="D46" s="96"/>
    </row>
  </sheetData>
  <sheetProtection algorithmName="SHA-512" hashValue="uK9rmW8WCfxXEGAQh91PIU43lNyvBPflwrpDQxXZj6C25L0Fta39kBbuJ0K83iJV1ajNzToKsX8/av7Qm7B/tg==" saltValue="FlZqqebE1Dwkze5wz0QygA=="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9:C19"/>
  </mergeCells>
  <pageMargins left="0.45" right="0.4" top="0.35" bottom="0.5" header="0.38" footer="0.5"/>
  <pageSetup orientation="portrait" r:id="rId1"/>
  <headerFooter alignWithMargins="0"/>
  <ignoredErrors>
    <ignoredError sqref="E10" unlockedFormula="1"/>
  </ignoredErrors>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B20" sqref="B20"/>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PASS-CPM</vt:lpstr>
      <vt:lpstr>GRAD CHECK</vt:lpstr>
      <vt:lpstr>ADVISOR'S NOTES</vt:lpstr>
      <vt:lpstr>'GRAD CHECK'!Print_Area</vt:lpstr>
      <vt:lpstr>'PASS-CPM'!Print_Area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2018-04-26T18:21:42Z</cp:lastPrinted>
  <dcterms:created xsi:type="dcterms:W3CDTF">2011-07-12T20:37:04Z</dcterms:created>
  <dcterms:modified xsi:type="dcterms:W3CDTF">2020-09-29T15:05:31Z</dcterms:modified>
</cp:coreProperties>
</file>