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4" rupBuild="10810"/>
  <workbookPr dateCompatibility="0" defaultThemeVersion="124226"/>
  <mc:AlternateContent xmlns:mc="http://schemas.openxmlformats.org/markup-compatibility/2006">
    <mc:Choice Requires="x15">
      <x15ac:absPath xmlns:x15ac="http://schemas.microsoft.com/office/spreadsheetml/2010/11/ac" url="/Users/melissa/Desktop/untitled folder/"/>
    </mc:Choice>
  </mc:AlternateContent>
  <xr:revisionPtr revIDLastSave="0" documentId="8_{80A95C6A-ACD7-7F47-A05D-EDD5D3CFDFB7}" xr6:coauthVersionLast="45" xr6:coauthVersionMax="45" xr10:uidLastSave="{00000000-0000-0000-0000-000000000000}"/>
  <bookViews>
    <workbookView xWindow="33600" yWindow="460" windowWidth="29040" windowHeight="15840" xr2:uid="{00000000-000D-0000-FFFF-FFFF00000000}"/>
  </bookViews>
  <sheets>
    <sheet name="PASS-PBI" sheetId="3" r:id="rId1"/>
    <sheet name="GRAD CHECK" sheetId="9" r:id="rId2"/>
    <sheet name="ADVISOR'S NOTES" sheetId="1" r:id="rId3"/>
  </sheets>
  <definedNames>
    <definedName name="_xlnm.Print_Area" localSheetId="1">'GRAD CHECK'!$A$1:$I$46</definedName>
    <definedName name="_xlnm.Print_Area" localSheetId="0">'PASS-PBI'!$B$1:$AJ$44</definedName>
  </definedNames>
  <calcPr calcId="191029"/>
  <extLs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purl.oclc.org/ooxml/spreadsheetml/main">
  <c r="E10" i="9" l="1"/>
  <c r="AG40" i="3" l="1"/>
  <c r="AF40" i="3"/>
  <c r="AE40" i="3"/>
  <c r="AG39" i="3"/>
  <c r="AF39" i="3"/>
  <c r="AE39" i="3"/>
  <c r="AG8" i="3" l="1"/>
  <c r="AF8" i="3"/>
  <c r="AE8" i="3"/>
  <c r="AG11" i="3" l="1"/>
  <c r="AF11" i="3"/>
  <c r="AE11" i="3"/>
  <c r="W10" i="3"/>
  <c r="V10" i="3"/>
  <c r="U10" i="3"/>
  <c r="W11" i="3"/>
  <c r="V11" i="3"/>
  <c r="U11" i="3"/>
  <c r="W12" i="3"/>
  <c r="V12" i="3"/>
  <c r="U12" i="3"/>
  <c r="W13" i="3"/>
  <c r="V13" i="3"/>
  <c r="U13" i="3"/>
  <c r="U7" i="3" l="1"/>
  <c r="V7" i="3"/>
  <c r="W7" i="3"/>
  <c r="U8" i="3"/>
  <c r="V8" i="3"/>
  <c r="W8" i="3"/>
  <c r="U9" i="3"/>
  <c r="V9" i="3"/>
  <c r="W9" i="3"/>
  <c r="U14" i="3"/>
  <c r="V14" i="3"/>
  <c r="W14" i="3"/>
  <c r="W15" i="3"/>
  <c r="F7" i="3"/>
  <c r="G7" i="3"/>
  <c r="H7" i="3"/>
  <c r="F8" i="3"/>
  <c r="G8" i="3"/>
  <c r="H8" i="3"/>
  <c r="F9" i="3"/>
  <c r="G9" i="3"/>
  <c r="H9" i="3"/>
  <c r="F10" i="3"/>
  <c r="G10" i="3"/>
  <c r="H10" i="3"/>
  <c r="F11" i="3"/>
  <c r="G11" i="3"/>
  <c r="H11" i="3"/>
  <c r="F12" i="3"/>
  <c r="G12" i="3"/>
  <c r="H12" i="3"/>
  <c r="F13" i="3"/>
  <c r="G13" i="3"/>
  <c r="H13" i="3"/>
  <c r="F14" i="3"/>
  <c r="G14" i="3"/>
  <c r="H14" i="3"/>
  <c r="F15" i="3"/>
  <c r="G15" i="3"/>
  <c r="H15" i="3"/>
  <c r="F16" i="3"/>
  <c r="G16" i="3"/>
  <c r="H16" i="3"/>
  <c r="F17" i="3"/>
  <c r="G17" i="3"/>
  <c r="H17" i="3"/>
  <c r="F18" i="3"/>
  <c r="G18" i="3"/>
  <c r="H18" i="3"/>
  <c r="F19" i="3"/>
  <c r="G19" i="3"/>
  <c r="H19" i="3"/>
  <c r="F20" i="3"/>
  <c r="G20" i="3"/>
  <c r="H20" i="3"/>
  <c r="F21" i="3"/>
  <c r="G21" i="3"/>
  <c r="H21" i="3"/>
  <c r="F22" i="3"/>
  <c r="G22" i="3"/>
  <c r="H22" i="3"/>
  <c r="F23" i="3"/>
  <c r="G23" i="3"/>
  <c r="H23" i="3"/>
  <c r="AG20" i="3"/>
  <c r="AF20" i="3"/>
  <c r="AE20" i="3"/>
  <c r="AG18" i="3"/>
  <c r="AF18" i="3"/>
  <c r="AE18" i="3"/>
  <c r="AG16" i="3"/>
  <c r="AF16" i="3"/>
  <c r="AE16" i="3"/>
  <c r="AG12" i="3" l="1"/>
  <c r="AF12" i="3"/>
  <c r="AE12" i="3"/>
  <c r="AG23" i="3"/>
  <c r="AF23" i="3"/>
  <c r="AE23" i="3"/>
  <c r="AG22" i="3"/>
  <c r="AF22" i="3"/>
  <c r="AE22" i="3"/>
  <c r="AG38" i="3" l="1"/>
  <c r="AF38" i="3"/>
  <c r="AE38" i="3"/>
  <c r="AG37" i="3"/>
  <c r="AF37" i="3"/>
  <c r="AE37" i="3"/>
  <c r="AG36" i="3"/>
  <c r="AF36" i="3"/>
  <c r="AE36" i="3"/>
  <c r="AG35" i="3"/>
  <c r="AF35" i="3"/>
  <c r="AE35" i="3"/>
  <c r="AG24" i="3"/>
  <c r="AF24" i="3"/>
  <c r="AE24" i="3"/>
  <c r="AG13" i="3" l="1"/>
  <c r="AF13" i="3"/>
  <c r="AE13" i="3"/>
  <c r="AG19" i="3"/>
  <c r="AF19" i="3"/>
  <c r="AE19" i="3"/>
  <c r="AG14" i="3"/>
  <c r="AF14" i="3"/>
  <c r="AE14" i="3"/>
  <c r="AG15" i="3"/>
  <c r="AF15" i="3"/>
  <c r="AE15" i="3"/>
  <c r="AE17" i="3"/>
  <c r="AF17" i="3"/>
  <c r="AG17" i="3"/>
  <c r="AG21" i="3"/>
  <c r="AF21" i="3"/>
  <c r="AE21" i="3"/>
  <c r="B16" i="9" l="1"/>
  <c r="E13" i="9"/>
  <c r="B10" i="9"/>
  <c r="B7" i="9"/>
  <c r="P43" i="3" l="1"/>
  <c r="O43" i="3"/>
  <c r="N43" i="3"/>
  <c r="H43" i="3"/>
  <c r="G43" i="3"/>
  <c r="F43" i="3"/>
  <c r="P42" i="3"/>
  <c r="O42" i="3"/>
  <c r="N42" i="3"/>
  <c r="H42" i="3"/>
  <c r="G42" i="3"/>
  <c r="F42" i="3"/>
  <c r="P41" i="3"/>
  <c r="O41" i="3"/>
  <c r="N41" i="3"/>
  <c r="H41" i="3"/>
  <c r="G41" i="3"/>
  <c r="F41" i="3"/>
  <c r="P40" i="3"/>
  <c r="O40" i="3"/>
  <c r="N40" i="3"/>
  <c r="H40" i="3"/>
  <c r="G40" i="3"/>
  <c r="F40" i="3"/>
  <c r="P39" i="3"/>
  <c r="O39" i="3"/>
  <c r="N39" i="3"/>
  <c r="H39" i="3"/>
  <c r="G39" i="3"/>
  <c r="F39" i="3"/>
  <c r="P38" i="3"/>
  <c r="O38" i="3"/>
  <c r="N38" i="3"/>
  <c r="H38" i="3"/>
  <c r="G38" i="3"/>
  <c r="F38" i="3"/>
  <c r="P37" i="3"/>
  <c r="O37" i="3"/>
  <c r="N37" i="3"/>
  <c r="H37" i="3"/>
  <c r="G37" i="3"/>
  <c r="F37" i="3"/>
  <c r="P36" i="3"/>
  <c r="O36" i="3"/>
  <c r="N36" i="3"/>
  <c r="H36" i="3"/>
  <c r="G36" i="3"/>
  <c r="F36" i="3"/>
  <c r="P35" i="3"/>
  <c r="O35" i="3"/>
  <c r="N35" i="3"/>
  <c r="H35" i="3"/>
  <c r="G35" i="3"/>
  <c r="F35" i="3"/>
  <c r="P34" i="3"/>
  <c r="O34" i="3"/>
  <c r="N34" i="3"/>
  <c r="H34" i="3"/>
  <c r="G34" i="3"/>
  <c r="F34" i="3"/>
  <c r="P33" i="3"/>
  <c r="O33" i="3"/>
  <c r="N33" i="3"/>
  <c r="H33" i="3"/>
  <c r="G33" i="3"/>
  <c r="F33" i="3"/>
  <c r="P32" i="3"/>
  <c r="O32" i="3"/>
  <c r="N32" i="3"/>
  <c r="H32" i="3"/>
  <c r="G32" i="3"/>
  <c r="F32" i="3"/>
  <c r="P31" i="3"/>
  <c r="O31" i="3"/>
  <c r="N31" i="3"/>
  <c r="H31" i="3"/>
  <c r="G31" i="3"/>
  <c r="F31" i="3"/>
  <c r="P30" i="3"/>
  <c r="O30" i="3"/>
  <c r="N30" i="3"/>
  <c r="H30" i="3"/>
  <c r="G30" i="3"/>
  <c r="F30" i="3"/>
  <c r="P29" i="3"/>
  <c r="O29" i="3"/>
  <c r="N29" i="3"/>
  <c r="H29" i="3"/>
  <c r="G29" i="3"/>
  <c r="F29" i="3"/>
  <c r="P28" i="3"/>
  <c r="O28" i="3"/>
  <c r="N28" i="3"/>
  <c r="H28" i="3"/>
  <c r="G28" i="3"/>
  <c r="F28" i="3"/>
  <c r="AG10" i="3"/>
  <c r="AF10" i="3"/>
  <c r="AE10" i="3"/>
  <c r="AG9" i="3"/>
  <c r="AF9" i="3"/>
  <c r="AE9" i="3"/>
  <c r="R20" i="3" l="1"/>
  <c r="E16" i="9" s="1"/>
  <c r="R19" i="3"/>
  <c r="C20" i="9" s="1"/>
  <c r="R23" i="3"/>
  <c r="F21" i="9" s="1"/>
  <c r="R22" i="3"/>
  <c r="F20" i="9" s="1"/>
  <c r="R21" i="3"/>
  <c r="R24" i="3" l="1"/>
  <c r="E19" i="9" s="1"/>
</calcChain>
</file>

<file path=xl/comments1.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Patty hood</author>
    <author>Mangold, Rose</author>
    <author>Kayla Grant</author>
    <author>Salas, Anna M</author>
    <author>Hood, Patty</author>
  </authors>
  <commentList>
    <comment ref="D7" authorId="0" shapeId="3119" xr:uid="{00000000-0006-0000-0000-000001000000}">
      <text>
        <r>
          <rPr>
            <sz val="9"/>
            <color indexed="81"/>
            <rFont val="Tahoma"/>
            <family val="2"/>
          </rPr>
          <t xml:space="preserve">or 1313
</t>
        </r>
      </text>
      <mc:AlternateContent xmlns:mc="http://schemas.openxmlformats.org/markup-compatibility/2006">
        <mc:Choice Requires="v"/>
        <mc:Fallback>
          <commentPr defaultSize="0" autoFill="0" autoLine="0">
            <anchor>
              <from>
                <xdr:col>9</xdr:col>
                <xdr:colOff>203200</xdr:colOff>
                <xdr:row>5</xdr:row>
                <xdr:rowOff>0</xdr:rowOff>
              </from>
              <to>
                <xdr:col>10</xdr:col>
                <xdr:colOff>215900</xdr:colOff>
                <xdr:row>7</xdr:row>
                <xdr:rowOff>0</xdr:rowOff>
              </to>
            </anchor>
          </commentPr>
        </mc:Fallback>
      </mc:AlternateContent>
    </comment>
    <comment ref="D8" authorId="0" shapeId="3120" xr:uid="{00000000-0006-0000-0000-000002000000}">
      <text>
        <r>
          <rPr>
            <sz val="9"/>
            <color indexed="81"/>
            <rFont val="Tahoma"/>
            <family val="2"/>
          </rPr>
          <t xml:space="preserve">or 1413 or 3323
</t>
        </r>
      </text>
      <mc:AlternateContent xmlns:mc="http://schemas.openxmlformats.org/markup-compatibility/2006">
        <mc:Choice Requires="v"/>
        <mc:Fallback>
          <commentPr defaultSize="0" autoFill="0" autoLine="0">
            <anchor>
              <from>
                <xdr:col>9</xdr:col>
                <xdr:colOff>203200</xdr:colOff>
                <xdr:row>6</xdr:row>
                <xdr:rowOff>0</xdr:rowOff>
              </from>
              <to>
                <xdr:col>12</xdr:col>
                <xdr:colOff>101600</xdr:colOff>
                <xdr:row>7</xdr:row>
                <xdr:rowOff>0</xdr:rowOff>
              </to>
            </anchor>
          </commentPr>
        </mc:Fallback>
      </mc:AlternateContent>
    </comment>
    <comment ref="AD8" authorId="1" shapeId="3136" xr:uid="{00000000-0006-0000-0000-000003000000}">
      <text>
        <r>
          <rPr>
            <sz val="9"/>
            <color indexed="81"/>
            <rFont val="Tahoma"/>
            <family val="2"/>
          </rPr>
          <t>OR ANSI 3423</t>
        </r>
      </text>
      <mc:AlternateContent xmlns:mc="http://schemas.openxmlformats.org/markup-compatibility/2006">
        <mc:Choice Requires="v"/>
        <mc:Fallback>
          <commentPr defaultSize="0" autoFill="0" autoLine="0">
            <anchor>
              <from>
                <xdr:col>31</xdr:col>
                <xdr:colOff>0</xdr:colOff>
                <xdr:row>6</xdr:row>
                <xdr:rowOff>0</xdr:rowOff>
              </from>
              <to>
                <xdr:col>35</xdr:col>
                <xdr:colOff>50800</xdr:colOff>
                <xdr:row>8</xdr:row>
                <xdr:rowOff>0</xdr:rowOff>
              </to>
            </anchor>
          </commentPr>
        </mc:Fallback>
      </mc:AlternateContent>
    </comment>
    <comment ref="D9" authorId="2" shapeId="3121" xr:uid="{00000000-0006-0000-0000-000004000000}">
      <text>
        <r>
          <rPr>
            <sz val="9"/>
            <color indexed="81"/>
            <rFont val="Tahoma"/>
            <family val="2"/>
          </rPr>
          <t>or 1483 or 1493</t>
        </r>
      </text>
      <mc:AlternateContent xmlns:mc="http://schemas.openxmlformats.org/markup-compatibility/2006">
        <mc:Choice Requires="v"/>
        <mc:Fallback>
          <commentPr defaultSize="0" autoFill="0" autoLine="0">
            <anchor>
              <from>
                <xdr:col>9</xdr:col>
                <xdr:colOff>203200</xdr:colOff>
                <xdr:row>7</xdr:row>
                <xdr:rowOff>0</xdr:rowOff>
              </from>
              <to>
                <xdr:col>12</xdr:col>
                <xdr:colOff>101600</xdr:colOff>
                <xdr:row>8</xdr:row>
                <xdr:rowOff>0</xdr:rowOff>
              </to>
            </anchor>
          </commentPr>
        </mc:Fallback>
      </mc:AlternateContent>
    </comment>
    <comment ref="T10" authorId="3" shapeId="3133" xr:uid="{00000000-0006-0000-0000-000005000000}">
      <text>
        <r>
          <rPr>
            <sz val="9"/>
            <color indexed="81"/>
            <rFont val="Tahoma"/>
            <family val="2"/>
          </rPr>
          <t xml:space="preserve">or MATH 2144
</t>
        </r>
      </text>
      <mc:AlternateContent xmlns:mc="http://schemas.openxmlformats.org/markup-compatibility/2006">
        <mc:Choice Requires="v"/>
        <mc:Fallback>
          <commentPr defaultSize="0" autoFill="0" autoLine="0">
            <anchor>
              <from>
                <xdr:col>24</xdr:col>
                <xdr:colOff>0</xdr:colOff>
                <xdr:row>8</xdr:row>
                <xdr:rowOff>0</xdr:rowOff>
              </from>
              <to>
                <xdr:col>25</xdr:col>
                <xdr:colOff>609600</xdr:colOff>
                <xdr:row>9</xdr:row>
                <xdr:rowOff>0</xdr:rowOff>
              </to>
            </anchor>
          </commentPr>
        </mc:Fallback>
      </mc:AlternateContent>
    </comment>
    <comment ref="T13" authorId="3" shapeId="3134" xr:uid="{00000000-0006-0000-0000-000006000000}">
      <text>
        <r>
          <rPr>
            <sz val="9"/>
            <color indexed="81"/>
            <rFont val="Tahoma"/>
            <family val="2"/>
          </rPr>
          <t xml:space="preserve">or BCOM 3113
or BCOM 3443
or ENGL 3323
</t>
        </r>
      </text>
      <mc:AlternateContent xmlns:mc="http://schemas.openxmlformats.org/markup-compatibility/2006">
        <mc:Choice Requires="v"/>
        <mc:Fallback>
          <commentPr defaultSize="0" autoFill="0" autoLine="0">
            <anchor>
              <from>
                <xdr:col>24</xdr:col>
                <xdr:colOff>0</xdr:colOff>
                <xdr:row>11</xdr:row>
                <xdr:rowOff>0</xdr:rowOff>
              </from>
              <to>
                <xdr:col>25</xdr:col>
                <xdr:colOff>647700</xdr:colOff>
                <xdr:row>14</xdr:row>
                <xdr:rowOff>0</xdr:rowOff>
              </to>
            </anchor>
          </commentPr>
        </mc:Fallback>
      </mc:AlternateContent>
    </comment>
    <comment ref="T14" authorId="4" shapeId="3130" xr:uid="{00000000-0006-0000-0000-000007000000}">
      <text>
        <r>
          <rPr>
            <sz val="9"/>
            <color indexed="81"/>
            <rFont val="Tahoma"/>
            <family val="2"/>
          </rPr>
          <t xml:space="preserve">or SPCH 2713 or SPCH 3733
</t>
        </r>
      </text>
      <mc:AlternateContent xmlns:mc="http://schemas.openxmlformats.org/markup-compatibility/2006">
        <mc:Choice Requires="v"/>
        <mc:Fallback>
          <commentPr defaultSize="0" autoFill="0" autoLine="0">
            <anchor>
              <from>
                <xdr:col>24</xdr:col>
                <xdr:colOff>190500</xdr:colOff>
                <xdr:row>12</xdr:row>
                <xdr:rowOff>0</xdr:rowOff>
              </from>
              <to>
                <xdr:col>26</xdr:col>
                <xdr:colOff>0</xdr:colOff>
                <xdr:row>14</xdr:row>
                <xdr:rowOff>0</xdr:rowOff>
              </to>
            </anchor>
          </commentPr>
        </mc:Fallback>
      </mc:AlternateContent>
    </comment>
    <comment ref="D17" authorId="4" shapeId="3124" xr:uid="{00000000-0006-0000-0000-000008000000}">
      <text>
        <r>
          <rPr>
            <sz val="9"/>
            <color indexed="81"/>
            <rFont val="Tahoma"/>
            <family val="2"/>
          </rPr>
          <t xml:space="preserve">Courses designated
A, H, N, or S
</t>
        </r>
      </text>
      <mc:AlternateContent xmlns:mc="http://schemas.openxmlformats.org/markup-compatibility/2006">
        <mc:Choice Requires="v"/>
        <mc:Fallback>
          <commentPr defaultSize="0" autoFill="0" autoLine="0">
            <anchor>
              <from>
                <xdr:col>9</xdr:col>
                <xdr:colOff>0</xdr:colOff>
                <xdr:row>15</xdr:row>
                <xdr:rowOff>0</xdr:rowOff>
              </from>
              <to>
                <xdr:col>12</xdr:col>
                <xdr:colOff>0</xdr:colOff>
                <xdr:row>17</xdr:row>
                <xdr:rowOff>0</xdr:rowOff>
              </to>
            </anchor>
          </commentPr>
        </mc:Fallback>
      </mc:AlternateContent>
    </comment>
    <comment ref="AD17" authorId="1" shapeId="3137" xr:uid="{00000000-0006-0000-0000-000009000000}">
      <text>
        <r>
          <rPr>
            <b/>
            <sz val="9"/>
            <color indexed="81"/>
            <rFont val="Tahoma"/>
            <family val="2"/>
          </rPr>
          <t>OR 4573 OR 4933</t>
        </r>
      </text>
      <mc:AlternateContent xmlns:mc="http://schemas.openxmlformats.org/markup-compatibility/2006">
        <mc:Choice Requires="v"/>
        <mc:Fallback>
          <commentPr defaultSize="0" autoFill="0" autoLine="0">
            <anchor>
              <from>
                <xdr:col>31</xdr:col>
                <xdr:colOff>0</xdr:colOff>
                <xdr:row>15</xdr:row>
                <xdr:rowOff>0</xdr:rowOff>
              </from>
              <to>
                <xdr:col>35</xdr:col>
                <xdr:colOff>0</xdr:colOff>
                <xdr:row>18</xdr:row>
                <xdr:rowOff>0</xdr:rowOff>
              </to>
            </anchor>
          </commentPr>
        </mc:Fallback>
      </mc:AlternateContent>
    </comment>
    <comment ref="D18" authorId="4" shapeId="3125" xr:uid="{00000000-0006-0000-0000-00000A000000}">
      <text>
        <r>
          <rPr>
            <sz val="9"/>
            <color indexed="81"/>
            <rFont val="Tahoma"/>
            <family val="2"/>
          </rPr>
          <t xml:space="preserve">Courses designated
A, H, N, or S
</t>
        </r>
      </text>
      <mc:AlternateContent xmlns:mc="http://schemas.openxmlformats.org/markup-compatibility/2006">
        <mc:Choice Requires="v"/>
        <mc:Fallback>
          <commentPr defaultSize="0" autoFill="0" autoLine="0">
            <anchor>
              <from>
                <xdr:col>9</xdr:col>
                <xdr:colOff>0</xdr:colOff>
                <xdr:row>16</xdr:row>
                <xdr:rowOff>0</xdr:rowOff>
              </from>
              <to>
                <xdr:col>12</xdr:col>
                <xdr:colOff>0</xdr:colOff>
                <xdr:row>18</xdr:row>
                <xdr:rowOff>0</xdr:rowOff>
              </to>
            </anchor>
          </commentPr>
        </mc:Fallback>
      </mc:AlternateContent>
    </comment>
    <comment ref="D19" authorId="4" shapeId="3126" xr:uid="{00000000-0006-0000-0000-00000B000000}">
      <text>
        <r>
          <rPr>
            <sz val="9"/>
            <color indexed="81"/>
            <rFont val="Tahoma"/>
            <family val="2"/>
          </rPr>
          <t xml:space="preserve">Courses designated
A, H, N, or S
</t>
        </r>
      </text>
      <mc:AlternateContent xmlns:mc="http://schemas.openxmlformats.org/markup-compatibility/2006">
        <mc:Choice Requires="v"/>
        <mc:Fallback>
          <commentPr defaultSize="0" autoFill="0" autoLine="0">
            <anchor>
              <from>
                <xdr:col>9</xdr:col>
                <xdr:colOff>0</xdr:colOff>
                <xdr:row>17</xdr:row>
                <xdr:rowOff>0</xdr:rowOff>
              </from>
              <to>
                <xdr:col>12</xdr:col>
                <xdr:colOff>0</xdr:colOff>
                <xdr:row>19</xdr:row>
                <xdr:rowOff>0</xdr:rowOff>
              </to>
            </anchor>
          </commentPr>
        </mc:Fallback>
      </mc:AlternateContent>
    </comment>
    <comment ref="AD19" authorId="1" shapeId="3138" xr:uid="{00000000-0006-0000-0000-00000C000000}">
      <text>
        <r>
          <rPr>
            <b/>
            <sz val="9"/>
            <color indexed="81"/>
            <rFont val="Tahoma"/>
            <family val="2"/>
          </rPr>
          <t>OR PLNT 3011</t>
        </r>
      </text>
      <mc:AlternateContent xmlns:mc="http://schemas.openxmlformats.org/markup-compatibility/2006">
        <mc:Choice Requires="v"/>
        <mc:Fallback>
          <commentPr defaultSize="0" autoFill="0" autoLine="0">
            <anchor>
              <from>
                <xdr:col>33</xdr:col>
                <xdr:colOff>76200</xdr:colOff>
                <xdr:row>17</xdr:row>
                <xdr:rowOff>12700</xdr:rowOff>
              </from>
              <to>
                <xdr:col>35</xdr:col>
                <xdr:colOff>990600</xdr:colOff>
                <xdr:row>22</xdr:row>
                <xdr:rowOff>0</xdr:rowOff>
              </to>
            </anchor>
          </commentPr>
        </mc:Fallback>
      </mc:AlternateContent>
    </comment>
    <comment ref="AD21" authorId="4" shapeId="3110" xr:uid="{00000000-0006-0000-0000-00000D000000}">
      <text>
        <r>
          <rPr>
            <sz val="9"/>
            <color indexed="81"/>
            <rFont val="Tahoma"/>
            <family val="2"/>
          </rPr>
          <t>3 hrs from PLNT 4990
or PLNT 4080</t>
        </r>
      </text>
      <mc:AlternateContent xmlns:mc="http://schemas.openxmlformats.org/markup-compatibility/2006">
        <mc:Choice Requires="v"/>
        <mc:Fallback>
          <commentPr defaultSize="0" autoFill="0" autoLine="0">
            <anchor>
              <from>
                <xdr:col>34</xdr:col>
                <xdr:colOff>609600</xdr:colOff>
                <xdr:row>19</xdr:row>
                <xdr:rowOff>0</xdr:rowOff>
              </from>
              <to>
                <xdr:col>36</xdr:col>
                <xdr:colOff>114300</xdr:colOff>
                <xdr:row>22</xdr:row>
                <xdr:rowOff>0</xdr:rowOff>
              </to>
            </anchor>
          </commentPr>
        </mc:Fallback>
      </mc:AlternateContent>
    </comment>
  </commentList>
</comments>
</file>

<file path=xl/sharedStrings.xml><?xml version="1.0" encoding="utf-8"?>
<sst xmlns="http://purl.oclc.org/ooxml/spreadsheetml/main" count="121" uniqueCount="82">
  <si>
    <t>DATE</t>
  </si>
  <si>
    <t>NOTES</t>
  </si>
  <si>
    <t>GRADUATION CHECK</t>
  </si>
  <si>
    <t>By</t>
  </si>
  <si>
    <t>Name:</t>
  </si>
  <si>
    <t>Date:</t>
  </si>
  <si>
    <t>ID:</t>
  </si>
  <si>
    <t>Graduation Date:</t>
  </si>
  <si>
    <t>EMAIL:</t>
  </si>
  <si>
    <t>Major:</t>
  </si>
  <si>
    <t>Advisor:</t>
  </si>
  <si>
    <t>Grad/Ret GPA:</t>
  </si>
  <si>
    <t>REMINDER:</t>
  </si>
  <si>
    <t>Upper Division GPA:</t>
  </si>
  <si>
    <t>Current Enrollment:</t>
  </si>
  <si>
    <t>Deficiencies/Remaining Hours:</t>
  </si>
  <si>
    <t xml:space="preserve">Hours Needed from a 4 yr. School: </t>
  </si>
  <si>
    <t>Number of hours needed to complete requirements:</t>
  </si>
  <si>
    <t>NAME:</t>
  </si>
  <si>
    <t>ADV:</t>
  </si>
  <si>
    <t>Course</t>
  </si>
  <si>
    <t>Grade</t>
  </si>
  <si>
    <t>GPts</t>
  </si>
  <si>
    <t>GPACr</t>
  </si>
  <si>
    <t>GrCr</t>
  </si>
  <si>
    <t>Deviation</t>
  </si>
  <si>
    <t xml:space="preserve">ENGL </t>
  </si>
  <si>
    <t>AG</t>
  </si>
  <si>
    <t>HIST</t>
  </si>
  <si>
    <t>POLS</t>
  </si>
  <si>
    <t>AGEC</t>
  </si>
  <si>
    <t>MATH</t>
  </si>
  <si>
    <t>(H)</t>
  </si>
  <si>
    <t>BIOL</t>
  </si>
  <si>
    <t>CHEM</t>
  </si>
  <si>
    <t>(D)</t>
  </si>
  <si>
    <t>(I)</t>
  </si>
  <si>
    <t>Graduate Semester</t>
  </si>
  <si>
    <t>Credits and GPAs as of this date:</t>
  </si>
  <si>
    <t>Hours for graduation</t>
  </si>
  <si>
    <t>Grad/Ret GPA</t>
  </si>
  <si>
    <t>General Elective Hours:</t>
  </si>
  <si>
    <t>Upper div points (100)</t>
  </si>
  <si>
    <t>Non-Ag</t>
  </si>
  <si>
    <t>Upper div GPA</t>
  </si>
  <si>
    <t>Grd</t>
  </si>
  <si>
    <t>Cr</t>
  </si>
  <si>
    <t>60 Senior College Hours</t>
  </si>
  <si>
    <t>HOURS NEEDED</t>
  </si>
  <si>
    <t>Total  Upper Div Hours to Date:</t>
  </si>
  <si>
    <t>Total  Upper Div Points to Date:</t>
  </si>
  <si>
    <t xml:space="preserve">Upper Div. hours &amp; points needed: </t>
  </si>
  <si>
    <t>PLNT</t>
  </si>
  <si>
    <t>SOIL</t>
  </si>
  <si>
    <t>Total Hours to Date:</t>
  </si>
  <si>
    <t>(hrs. = current courses + deficiencies)</t>
  </si>
  <si>
    <t>APPROVED BY:</t>
  </si>
  <si>
    <t>STAT</t>
  </si>
  <si>
    <t>BIOC</t>
  </si>
  <si>
    <t>ENTO</t>
  </si>
  <si>
    <t>PLP</t>
  </si>
  <si>
    <t>PASS-PBI</t>
  </si>
  <si>
    <t>(N)</t>
  </si>
  <si>
    <t>GENED</t>
  </si>
  <si>
    <t>AGCM</t>
  </si>
  <si>
    <t>College/Dept. Requirements: 25 Hours</t>
  </si>
  <si>
    <t>Major Requirements:  55 Hours</t>
  </si>
  <si>
    <t>General Education Requirements: 40 Hours</t>
  </si>
  <si>
    <t>NOTES:</t>
  </si>
  <si>
    <r>
      <t>_______________________________________________________________</t>
    </r>
    <r>
      <rPr>
        <sz val="12"/>
        <rFont val="Times New Roman"/>
        <family val="1"/>
      </rPr>
      <t xml:space="preserve"> Department Head/Date Signed</t>
    </r>
  </si>
  <si>
    <r>
      <t xml:space="preserve">____________________________________________________________________ </t>
    </r>
    <r>
      <rPr>
        <sz val="12"/>
        <rFont val="Times New Roman"/>
        <family val="1"/>
      </rPr>
      <t>Assoc. Dean/Date Signed</t>
    </r>
  </si>
  <si>
    <t>PBIO</t>
  </si>
  <si>
    <t>EARNED U/D HOURS (40)</t>
  </si>
  <si>
    <t>GPA U/D HOURS</t>
  </si>
  <si>
    <t>Related Courses: 9 Hours</t>
  </si>
  <si>
    <t>Core Courses: 46 Hours</t>
  </si>
  <si>
    <t>LNAME, FNAME</t>
  </si>
  <si>
    <t>ADVISOR</t>
  </si>
  <si>
    <t>FERGUSON COLLEGE OF AGRICULTURE</t>
  </si>
  <si>
    <r>
      <t>________________________________________________________________________</t>
    </r>
    <r>
      <rPr>
        <sz val="12"/>
        <rFont val="Times New Roman"/>
        <family val="1"/>
      </rPr>
      <t xml:space="preserve"> Advisor/Date Signed</t>
    </r>
  </si>
  <si>
    <t>Ag</t>
  </si>
  <si>
    <t>2020-21</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</si>
</sst>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
    <numFmt numFmtId="165" formatCode="mmmm\ d\,\ yyyy"/>
  </numFmts>
  <fonts count="26" x14ac:knownFonts="1">
    <font>
      <sz val="10"/>
      <name val="Arial"/>
      <family val="2"/>
    </font>
    <font>
      <b/>
      <sz val="10"/>
      <name val="Arial"/>
      <family val="2"/>
    </font>
    <font>
      <sz val="10"/>
      <name val="Arial"/>
      <family val="2"/>
    </font>
    <font>
      <b/>
      <u/>
      <sz val="14"/>
      <name val="Times New Roman"/>
      <family val="1"/>
    </font>
    <font>
      <b/>
      <sz val="14"/>
      <name val="Arial"/>
      <family val="2"/>
    </font>
    <font>
      <sz val="12"/>
      <name val="Times New Roman"/>
      <family val="1"/>
    </font>
    <font>
      <sz val="12"/>
      <name val="Arial"/>
      <family val="2"/>
    </font>
    <font>
      <sz val="14"/>
      <name val="Times New Roman"/>
      <family val="1"/>
    </font>
    <font>
      <b/>
      <sz val="12"/>
      <name val="Times New Roman"/>
      <family val="1"/>
    </font>
    <font>
      <b/>
      <sz val="14"/>
      <name val="Times New Roman"/>
      <family val="1"/>
    </font>
    <font>
      <sz val="10"/>
      <name val="Times New Roman"/>
      <family val="1"/>
    </font>
    <font>
      <sz val="10"/>
      <name val="Arial"/>
      <family val="2"/>
    </font>
    <font>
      <sz val="14"/>
      <name val="Arial"/>
      <family val="2"/>
    </font>
    <font>
      <b/>
      <sz val="12"/>
      <name val="Arial"/>
      <family val="2"/>
    </font>
    <font>
      <i/>
      <sz val="14"/>
      <name val="Arial"/>
      <family val="2"/>
    </font>
    <font>
      <b/>
      <sz val="18"/>
      <name val="Arial"/>
      <family val="2"/>
    </font>
    <font>
      <u/>
      <sz val="10"/>
      <name val="Arial"/>
      <family val="2"/>
    </font>
    <font>
      <sz val="8"/>
      <name val="Arial"/>
      <family val="2"/>
    </font>
    <font>
      <sz val="9"/>
      <name val="Arial"/>
      <family val="2"/>
    </font>
    <font>
      <i/>
      <sz val="10"/>
      <name val="Arial"/>
      <family val="2"/>
    </font>
    <font>
      <sz val="9"/>
      <color indexed="81"/>
      <name val="Tahoma"/>
      <family val="2"/>
    </font>
    <font>
      <u/>
      <sz val="10"/>
      <color theme="10"/>
      <name val="Arial"/>
      <family val="2"/>
    </font>
    <font>
      <sz val="16"/>
      <name val="Arial"/>
      <family val="2"/>
    </font>
    <font>
      <i/>
      <sz val="16"/>
      <name val="Arial"/>
      <family val="2"/>
    </font>
    <font>
      <b/>
      <sz val="9"/>
      <color indexed="81"/>
      <name val="Tahoma"/>
      <family val="2"/>
    </font>
    <font>
      <sz val="10"/>
      <color rgb="FFFF0000"/>
      <name val="Arial"/>
      <family val="2"/>
    </font>
  </fonts>
  <fills count="4">
    <fill>
      <patternFill patternType="none"/>
    </fill>
    <fill>
      <patternFill patternType="gray125"/>
    </fill>
    <fill>
      <patternFill patternType="solid">
        <fgColor theme="0" tint="-0.34998626667073579"/>
        <bgColor indexed="64"/>
      </patternFill>
    </fill>
    <fill>
      <patternFill patternType="solid">
        <fgColor rgb="FFFFFF00"/>
        <bgColor indexed="64"/>
      </patternFill>
    </fill>
  </fills>
  <borders count="22">
    <border>
      <start/>
      <end/>
      <top/>
      <bottom/>
      <diagonal/>
    </border>
    <border>
      <start/>
      <end/>
      <top/>
      <bottom style="medium">
        <color indexed="64"/>
      </bottom>
      <diagonal/>
    </border>
    <border>
      <start/>
      <end/>
      <top/>
      <bottom style="dotted">
        <color indexed="64"/>
      </bottom>
      <diagonal/>
    </border>
    <border>
      <start/>
      <end/>
      <top/>
      <bottom style="thin">
        <color indexed="64"/>
      </bottom>
      <diagonal/>
    </border>
    <border>
      <start/>
      <end/>
      <top style="dotted">
        <color indexed="64"/>
      </top>
      <bottom style="dotted">
        <color indexed="64"/>
      </bottom>
      <diagonal/>
    </border>
    <border>
      <start/>
      <end/>
      <top style="thin">
        <color indexed="64"/>
      </top>
      <bottom style="thin">
        <color indexed="64"/>
      </bottom>
      <diagonal/>
    </border>
    <border>
      <start/>
      <end/>
      <top style="thin">
        <color indexed="64"/>
      </top>
      <bottom/>
      <diagonal/>
    </border>
    <border>
      <start/>
      <end/>
      <top/>
      <bottom style="thick">
        <color indexed="64"/>
      </bottom>
      <diagonal/>
    </border>
    <border>
      <start/>
      <end/>
      <top style="thick">
        <color indexed="64"/>
      </top>
      <bottom style="medium">
        <color auto="1"/>
      </bottom>
      <diagonal/>
    </border>
    <border>
      <start/>
      <end/>
      <top style="medium">
        <color auto="1"/>
      </top>
      <bottom style="medium">
        <color auto="1"/>
      </bottom>
      <diagonal/>
    </border>
    <border>
      <start/>
      <end/>
      <top style="medium">
        <color auto="1"/>
      </top>
      <bottom style="thick">
        <color indexed="64"/>
      </bottom>
      <diagonal/>
    </border>
    <border>
      <start/>
      <end/>
      <top style="thick">
        <color indexed="64"/>
      </top>
      <bottom style="thick">
        <color indexed="64"/>
      </bottom>
      <diagonal/>
    </border>
    <border>
      <start style="medium">
        <color indexed="64"/>
      </start>
      <end style="thin">
        <color indexed="64"/>
      </end>
      <top style="medium">
        <color indexed="64"/>
      </top>
      <bottom style="thin">
        <color indexed="64"/>
      </bottom>
      <diagonal/>
    </border>
    <border>
      <start style="thin">
        <color indexed="64"/>
      </start>
      <end style="thin">
        <color indexed="64"/>
      </end>
      <top style="medium">
        <color indexed="64"/>
      </top>
      <bottom style="thin">
        <color indexed="64"/>
      </bottom>
      <diagonal/>
    </border>
    <border>
      <start style="thin">
        <color indexed="64"/>
      </start>
      <end style="medium">
        <color indexed="64"/>
      </end>
      <top style="medium">
        <color indexed="64"/>
      </top>
      <bottom style="thin">
        <color indexed="64"/>
      </bottom>
      <diagonal/>
    </border>
    <border>
      <start/>
      <end style="thin">
        <color indexed="64"/>
      </end>
      <top style="thin">
        <color indexed="64"/>
      </top>
      <bottom style="thin">
        <color indexed="64"/>
      </bottom>
      <diagonal/>
    </border>
    <border>
      <start style="thin">
        <color indexed="64"/>
      </start>
      <end style="thin">
        <color indexed="64"/>
      </end>
      <top style="thin">
        <color indexed="64"/>
      </top>
      <bottom style="thin">
        <color indexed="64"/>
      </bottom>
      <diagonal/>
    </border>
    <border>
      <start style="thin">
        <color indexed="64"/>
      </start>
      <end/>
      <top style="thin">
        <color indexed="64"/>
      </top>
      <bottom style="thin">
        <color indexed="64"/>
      </bottom>
      <diagonal/>
    </border>
    <border>
      <start style="medium">
        <color indexed="64"/>
      </start>
      <end style="medium">
        <color indexed="64"/>
      </end>
      <top style="medium">
        <color indexed="64"/>
      </top>
      <bottom style="thin">
        <color indexed="64"/>
      </bottom>
      <diagonal/>
    </border>
    <border>
      <start style="medium">
        <color indexed="64"/>
      </start>
      <end style="medium">
        <color indexed="64"/>
      </end>
      <top/>
      <bottom style="thin">
        <color indexed="64"/>
      </bottom>
      <diagonal/>
    </border>
    <border>
      <start style="thin">
        <color indexed="64"/>
      </start>
      <end/>
      <top/>
      <bottom/>
      <diagonal/>
    </border>
    <border>
      <start style="thin">
        <color indexed="64"/>
      </start>
      <end style="medium">
        <color indexed="64"/>
      </end>
      <top style="medium">
        <color indexed="64"/>
      </top>
      <bottom/>
      <diagonal/>
    </border>
  </borders>
  <cellStyleXfs count="4">
    <xf numFmtId="0" fontId="0" fillId="0" borderId="0"/>
    <xf numFmtId="0" fontId="2" fillId="0" borderId="0"/>
    <xf numFmtId="0" fontId="11" fillId="0" borderId="0"/>
    <xf numFmtId="0" fontId="21" fillId="0" borderId="0" applyNumberFormat="0" applyFill="0" applyBorder="0" applyAlignment="0" applyProtection="0"/>
  </cellStyleXfs>
  <cellXfs count="191">
    <xf numFmtId="0" fontId="0" fillId="0" borderId="0" xfId="0"/>
    <xf numFmtId="0" fontId="1" fillId="0" borderId="1" xfId="0" applyFont="1" applyBorder="1" applyAlignment="1">
      <alignment horizontal="center"/>
    </xf>
    <xf numFmtId="164" fontId="0" fillId="0" borderId="0" xfId="0" applyNumberFormat="1" applyAlignment="1">
      <alignment horizontal="center"/>
    </xf>
    <xf numFmtId="0" fontId="0" fillId="0" borderId="0" xfId="0" applyAlignment="1">
      <alignment wrapText="1"/>
    </xf>
    <xf numFmtId="164" fontId="1" fillId="0" borderId="1" xfId="0" applyNumberFormat="1" applyFont="1" applyBorder="1" applyAlignment="1">
      <alignment horizontal="center"/>
    </xf>
    <xf numFmtId="0" fontId="4" fillId="0" borderId="0" xfId="1" applyFont="1" applyProtection="1">
      <protection hidden="1"/>
    </xf>
    <xf numFmtId="0" fontId="4" fillId="0" borderId="0" xfId="1" applyFont="1"/>
    <xf numFmtId="0" fontId="6" fillId="0" borderId="0" xfId="1" applyFont="1" applyProtection="1">
      <protection hidden="1"/>
    </xf>
    <xf numFmtId="0" fontId="6" fillId="0" borderId="0" xfId="1" applyFont="1"/>
    <xf numFmtId="0" fontId="5" fillId="0" borderId="0" xfId="1" applyFont="1" applyProtection="1">
      <protection hidden="1"/>
    </xf>
    <xf numFmtId="0" fontId="5" fillId="0" borderId="0" xfId="1" applyFont="1" applyAlignment="1" applyProtection="1">
      <protection hidden="1"/>
    </xf>
    <xf numFmtId="0" fontId="7" fillId="0" borderId="0" xfId="1" applyFont="1" applyProtection="1">
      <protection hidden="1"/>
    </xf>
    <xf numFmtId="0" fontId="8" fillId="0" borderId="0" xfId="1" applyFont="1" applyProtection="1">
      <protection hidden="1"/>
    </xf>
    <xf numFmtId="0" fontId="7" fillId="0" borderId="0" xfId="1" applyFont="1" applyAlignment="1" applyProtection="1">
      <protection hidden="1"/>
    </xf>
    <xf numFmtId="0" fontId="9" fillId="0" borderId="0" xfId="1" applyFont="1" applyBorder="1" applyAlignment="1" applyProtection="1">
      <alignment horizontal="left"/>
      <protection hidden="1"/>
    </xf>
    <xf numFmtId="0" fontId="9" fillId="0" borderId="0" xfId="1" applyFont="1" applyAlignment="1" applyProtection="1">
      <protection hidden="1"/>
    </xf>
    <xf numFmtId="0" fontId="7" fillId="0" borderId="0" xfId="1" applyFont="1" applyBorder="1" applyAlignment="1" applyProtection="1">
      <protection hidden="1"/>
    </xf>
    <xf numFmtId="0" fontId="8" fillId="0" borderId="0" xfId="1" applyFont="1" applyAlignment="1" applyProtection="1">
      <alignment wrapText="1" shrinkToFit="1"/>
      <protection hidden="1"/>
    </xf>
    <xf numFmtId="0" fontId="5" fillId="0" borderId="0" xfId="1" applyFont="1" applyAlignment="1" applyProtection="1">
      <alignment horizontal="right"/>
      <protection hidden="1"/>
    </xf>
    <xf numFmtId="0" fontId="10" fillId="0" borderId="0" xfId="1" applyFont="1" applyProtection="1">
      <protection hidden="1"/>
    </xf>
    <xf numFmtId="0" fontId="10" fillId="0" borderId="0" xfId="1" applyFont="1" applyAlignment="1" applyProtection="1">
      <protection hidden="1"/>
    </xf>
    <xf numFmtId="0" fontId="2" fillId="0" borderId="0" xfId="1" applyProtection="1">
      <protection hidden="1"/>
    </xf>
    <xf numFmtId="0" fontId="2" fillId="0" borderId="0" xfId="1"/>
    <xf numFmtId="0" fontId="2" fillId="0" borderId="0" xfId="1" applyAlignment="1"/>
    <xf numFmtId="0" fontId="5" fillId="0" borderId="0" xfId="0" applyFont="1" applyProtection="1">
      <protection hidden="1"/>
    </xf>
    <xf numFmtId="0" fontId="5" fillId="0" borderId="0" xfId="0" applyFont="1" applyAlignment="1" applyProtection="1">
      <protection hidden="1"/>
    </xf>
    <xf numFmtId="0" fontId="7" fillId="0" borderId="0" xfId="0" applyFont="1" applyProtection="1">
      <protection hidden="1"/>
    </xf>
    <xf numFmtId="0" fontId="8" fillId="0" borderId="0" xfId="0" applyFont="1" applyProtection="1">
      <protection hidden="1"/>
    </xf>
    <xf numFmtId="0" fontId="7" fillId="0" borderId="0" xfId="0" applyFont="1" applyAlignment="1" applyProtection="1">
      <protection hidden="1"/>
    </xf>
    <xf numFmtId="0" fontId="2" fillId="0" borderId="0" xfId="2" applyFont="1" applyBorder="1" applyAlignment="1" applyProtection="1">
      <alignment horizontal="right"/>
      <protection hidden="1"/>
    </xf>
    <xf numFmtId="0" fontId="2" fillId="0" borderId="0" xfId="2" applyFont="1" applyBorder="1" applyAlignment="1" applyProtection="1">
      <protection hidden="1"/>
    </xf>
    <xf numFmtId="0" fontId="2" fillId="0" borderId="0" xfId="2" applyFont="1"/>
    <xf numFmtId="0" fontId="11" fillId="0" borderId="0" xfId="2" applyBorder="1" applyAlignment="1" applyProtection="1">
      <alignment horizontal="right"/>
      <protection hidden="1"/>
    </xf>
    <xf numFmtId="0" fontId="15" fillId="0" borderId="0" xfId="2" applyFont="1" applyBorder="1" applyAlignment="1" applyProtection="1">
      <protection locked="0"/>
    </xf>
    <xf numFmtId="0" fontId="11" fillId="0" borderId="0" xfId="2" applyAlignment="1" applyProtection="1">
      <protection locked="0"/>
    </xf>
    <xf numFmtId="0" fontId="12" fillId="0" borderId="0" xfId="2" applyFont="1" applyBorder="1" applyAlignment="1" applyProtection="1">
      <protection hidden="1"/>
    </xf>
    <xf numFmtId="0" fontId="12" fillId="0" borderId="0" xfId="2" applyFont="1" applyBorder="1" applyAlignment="1" applyProtection="1">
      <protection locked="0"/>
    </xf>
    <xf numFmtId="0" fontId="14" fillId="0" borderId="0" xfId="2" applyFont="1" applyBorder="1" applyAlignment="1" applyProtection="1">
      <protection locked="0"/>
    </xf>
    <xf numFmtId="0" fontId="11" fillId="0" borderId="0" xfId="2"/>
    <xf numFmtId="0" fontId="1" fillId="0" borderId="0" xfId="2" applyFont="1" applyAlignment="1" applyProtection="1">
      <protection hidden="1"/>
    </xf>
    <xf numFmtId="0" fontId="11" fillId="0" borderId="0" xfId="2" applyAlignment="1"/>
    <xf numFmtId="0" fontId="11" fillId="0" borderId="0" xfId="2" applyBorder="1" applyProtection="1">
      <protection hidden="1"/>
    </xf>
    <xf numFmtId="0" fontId="11" fillId="0" borderId="0" xfId="2" applyFill="1" applyBorder="1" applyAlignment="1" applyProtection="1">
      <protection hidden="1"/>
    </xf>
    <xf numFmtId="0" fontId="11" fillId="0" borderId="0" xfId="2" applyBorder="1" applyAlignment="1" applyProtection="1">
      <alignment horizontal="left"/>
      <protection hidden="1"/>
    </xf>
    <xf numFmtId="0" fontId="2" fillId="0" borderId="0" xfId="2" applyFont="1" applyAlignment="1" applyProtection="1">
      <protection hidden="1"/>
    </xf>
    <xf numFmtId="0" fontId="11" fillId="0" borderId="0" xfId="2" applyProtection="1">
      <protection hidden="1"/>
    </xf>
    <xf numFmtId="0" fontId="16" fillId="0" borderId="0" xfId="2" applyFont="1" applyBorder="1" applyProtection="1">
      <protection hidden="1"/>
    </xf>
    <xf numFmtId="0" fontId="16" fillId="0" borderId="0" xfId="2" applyFont="1" applyProtection="1">
      <protection hidden="1"/>
    </xf>
    <xf numFmtId="0" fontId="17" fillId="0" borderId="0" xfId="2" applyFont="1" applyProtection="1">
      <protection hidden="1"/>
    </xf>
    <xf numFmtId="0" fontId="11" fillId="0" borderId="0" xfId="2" applyAlignment="1" applyProtection="1">
      <protection hidden="1"/>
    </xf>
    <xf numFmtId="0" fontId="2" fillId="0" borderId="0" xfId="2" applyFont="1" applyProtection="1">
      <protection hidden="1"/>
    </xf>
    <xf numFmtId="0" fontId="2" fillId="0" borderId="2" xfId="2" applyFont="1" applyBorder="1" applyProtection="1">
      <protection hidden="1"/>
    </xf>
    <xf numFmtId="0" fontId="11" fillId="0" borderId="0" xfId="2" applyBorder="1" applyProtection="1">
      <protection locked="0"/>
    </xf>
    <xf numFmtId="0" fontId="11" fillId="0" borderId="0" xfId="2" applyFill="1" applyBorder="1" applyAlignment="1" applyProtection="1">
      <protection locked="0"/>
    </xf>
    <xf numFmtId="0" fontId="11" fillId="0" borderId="0" xfId="2" applyBorder="1" applyAlignment="1" applyProtection="1">
      <protection hidden="1"/>
    </xf>
    <xf numFmtId="0" fontId="11" fillId="0" borderId="0" xfId="2" applyBorder="1" applyAlignment="1"/>
    <xf numFmtId="0" fontId="2" fillId="0" borderId="4" xfId="2" applyFont="1" applyBorder="1" applyProtection="1">
      <protection hidden="1"/>
    </xf>
    <xf numFmtId="0" fontId="2" fillId="0" borderId="2" xfId="2" applyFont="1" applyBorder="1" applyAlignment="1" applyProtection="1">
      <alignment horizontal="left"/>
      <protection locked="0"/>
    </xf>
    <xf numFmtId="0" fontId="1" fillId="0" borderId="0" xfId="2" applyFont="1" applyAlignment="1" applyProtection="1">
      <alignment horizontal="right"/>
      <protection hidden="1"/>
    </xf>
    <xf numFmtId="0" fontId="11" fillId="0" borderId="0" xfId="2" applyFill="1" applyProtection="1">
      <protection hidden="1"/>
    </xf>
    <xf numFmtId="0" fontId="18" fillId="0" borderId="0" xfId="2" applyFont="1" applyBorder="1" applyAlignment="1" applyProtection="1">
      <protection hidden="1"/>
    </xf>
    <xf numFmtId="0" fontId="11" fillId="0" borderId="0" xfId="2" applyAlignment="1" applyProtection="1">
      <protection locked="0" hidden="1"/>
    </xf>
    <xf numFmtId="0" fontId="11" fillId="0" borderId="0" xfId="2" applyBorder="1"/>
    <xf numFmtId="0" fontId="11" fillId="0" borderId="0" xfId="2" applyBorder="1" applyAlignment="1" applyProtection="1">
      <alignment horizontal="center"/>
      <protection hidden="1"/>
    </xf>
    <xf numFmtId="0" fontId="2" fillId="0" borderId="13" xfId="2" applyFont="1" applyBorder="1" applyProtection="1">
      <protection locked="0"/>
    </xf>
    <xf numFmtId="0" fontId="2" fillId="0" borderId="13" xfId="2" applyFont="1" applyBorder="1" applyAlignment="1" applyProtection="1">
      <alignment horizontal="center"/>
      <protection locked="0"/>
    </xf>
    <xf numFmtId="0" fontId="2" fillId="0" borderId="14" xfId="2" applyFont="1" applyBorder="1" applyAlignment="1" applyProtection="1">
      <alignment horizontal="right"/>
      <protection locked="0"/>
    </xf>
    <xf numFmtId="0" fontId="11" fillId="0" borderId="15" xfId="2" applyBorder="1" applyProtection="1">
      <protection hidden="1"/>
    </xf>
    <xf numFmtId="0" fontId="11" fillId="0" borderId="16" xfId="2" applyBorder="1" applyProtection="1">
      <protection hidden="1"/>
    </xf>
    <xf numFmtId="0" fontId="11" fillId="0" borderId="17" xfId="2" applyBorder="1" applyProtection="1">
      <protection hidden="1"/>
    </xf>
    <xf numFmtId="0" fontId="11" fillId="2" borderId="18" xfId="2" applyFill="1" applyBorder="1" applyProtection="1">
      <protection hidden="1"/>
    </xf>
    <xf numFmtId="0" fontId="11" fillId="2" borderId="19" xfId="2" applyFill="1" applyBorder="1" applyProtection="1">
      <protection hidden="1"/>
    </xf>
    <xf numFmtId="0" fontId="0" fillId="0" borderId="0" xfId="2" applyFont="1" applyBorder="1" applyAlignment="1" applyProtection="1">
      <protection hidden="1"/>
    </xf>
    <xf numFmtId="0" fontId="1" fillId="0" borderId="0" xfId="2" applyFont="1" applyBorder="1" applyAlignment="1" applyProtection="1">
      <alignment horizontal="center"/>
      <protection hidden="1"/>
    </xf>
    <xf numFmtId="0" fontId="0" fillId="0" borderId="0" xfId="2" applyFont="1" applyProtection="1">
      <protection hidden="1"/>
    </xf>
    <xf numFmtId="0" fontId="0" fillId="0" borderId="0" xfId="2" applyFont="1" applyBorder="1" applyAlignment="1" applyProtection="1">
      <alignment horizontal="center"/>
      <protection locked="0"/>
    </xf>
    <xf numFmtId="0" fontId="2" fillId="0" borderId="0" xfId="2" applyFont="1" applyBorder="1" applyAlignment="1" applyProtection="1">
      <alignment horizontal="left"/>
    </xf>
    <xf numFmtId="0" fontId="0" fillId="0" borderId="13" xfId="2" applyFont="1" applyBorder="1" applyAlignment="1" applyProtection="1">
      <alignment horizontal="center"/>
      <protection locked="0"/>
    </xf>
    <xf numFmtId="0" fontId="2" fillId="0" borderId="4" xfId="2" applyFont="1" applyBorder="1" applyProtection="1">
      <protection locked="0" hidden="1"/>
    </xf>
    <xf numFmtId="0" fontId="11" fillId="0" borderId="0" xfId="2" applyBorder="1" applyAlignment="1" applyProtection="1">
      <alignment horizontal="left"/>
      <protection hidden="1"/>
    </xf>
    <xf numFmtId="0" fontId="0" fillId="0" borderId="0" xfId="2" applyFont="1" applyAlignment="1" applyProtection="1">
      <protection hidden="1"/>
    </xf>
    <xf numFmtId="0" fontId="0" fillId="0" borderId="0" xfId="2" applyFont="1" applyProtection="1">
      <protection locked="0" hidden="1"/>
    </xf>
    <xf numFmtId="0" fontId="4" fillId="0" borderId="0" xfId="2" applyFont="1" applyAlignment="1" applyProtection="1">
      <protection hidden="1"/>
    </xf>
    <xf numFmtId="0" fontId="11" fillId="0" borderId="20" xfId="2" applyBorder="1" applyProtection="1">
      <protection hidden="1"/>
    </xf>
    <xf numFmtId="0" fontId="2" fillId="0" borderId="21" xfId="2" applyFont="1" applyBorder="1" applyAlignment="1" applyProtection="1">
      <alignment horizontal="right"/>
      <protection locked="0"/>
    </xf>
    <xf numFmtId="0" fontId="2" fillId="0" borderId="16" xfId="2" applyFont="1" applyBorder="1" applyAlignment="1" applyProtection="1">
      <alignment horizontal="right"/>
      <protection locked="0"/>
    </xf>
    <xf numFmtId="0" fontId="21" fillId="0" borderId="0" xfId="3" applyAlignment="1" applyProtection="1"/>
    <xf numFmtId="0" fontId="8" fillId="0" borderId="0" xfId="1" applyFont="1" applyProtection="1">
      <protection locked="0"/>
    </xf>
    <xf numFmtId="0" fontId="8" fillId="0" borderId="0" xfId="1" applyFont="1" applyAlignment="1" applyProtection="1">
      <alignment horizontal="left"/>
    </xf>
    <xf numFmtId="0" fontId="9" fillId="0" borderId="0" xfId="1" applyFont="1" applyAlignment="1" applyProtection="1">
      <alignment horizontal="left"/>
    </xf>
    <xf numFmtId="0" fontId="7" fillId="0" borderId="0" xfId="1" applyFont="1" applyAlignment="1" applyProtection="1">
      <alignment horizontal="left"/>
      <protection hidden="1"/>
    </xf>
    <xf numFmtId="0" fontId="9" fillId="0" borderId="0" xfId="1" applyFont="1" applyBorder="1" applyProtection="1">
      <protection hidden="1"/>
    </xf>
    <xf numFmtId="0" fontId="10" fillId="0" borderId="0" xfId="1" applyFont="1" applyAlignment="1" applyProtection="1">
      <alignment horizontal="left"/>
      <protection hidden="1"/>
    </xf>
    <xf numFmtId="0" fontId="2" fillId="0" borderId="0" xfId="1" applyAlignment="1">
      <alignment horizontal="left"/>
    </xf>
    <xf numFmtId="0" fontId="8" fillId="0" borderId="0" xfId="1" applyFont="1" applyBorder="1" applyAlignment="1" applyProtection="1">
      <alignment horizontal="left"/>
      <protection hidden="1"/>
    </xf>
    <xf numFmtId="0" fontId="8" fillId="0" borderId="0" xfId="1" applyFont="1" applyAlignment="1" applyProtection="1">
      <alignment horizontal="center"/>
      <protection locked="0"/>
    </xf>
    <xf numFmtId="0" fontId="5" fillId="0" borderId="0" xfId="1" applyFont="1" applyAlignment="1" applyProtection="1">
      <alignment horizontal="left"/>
      <protection hidden="1"/>
    </xf>
    <xf numFmtId="2" fontId="9" fillId="0" borderId="0" xfId="1" applyNumberFormat="1" applyFont="1" applyBorder="1" applyAlignment="1" applyProtection="1">
      <alignment horizontal="left"/>
      <protection hidden="1"/>
    </xf>
    <xf numFmtId="2" fontId="9" fillId="0" borderId="0" xfId="1" applyNumberFormat="1" applyFont="1" applyBorder="1" applyAlignment="1" applyProtection="1">
      <alignment horizontal="left"/>
    </xf>
    <xf numFmtId="0" fontId="8" fillId="0" borderId="0" xfId="1" applyFont="1" applyAlignment="1" applyProtection="1">
      <alignment horizontal="center"/>
    </xf>
    <xf numFmtId="1" fontId="8" fillId="0" borderId="0" xfId="1" applyNumberFormat="1" applyFont="1" applyAlignment="1" applyProtection="1">
      <alignment horizontal="left"/>
    </xf>
    <xf numFmtId="0" fontId="11" fillId="0" borderId="0" xfId="2" applyAlignment="1" applyProtection="1"/>
    <xf numFmtId="0" fontId="12" fillId="0" borderId="0" xfId="2" applyFont="1" applyBorder="1" applyAlignment="1" applyProtection="1"/>
    <xf numFmtId="0" fontId="2" fillId="0" borderId="2" xfId="2" applyFont="1" applyBorder="1" applyAlignment="1" applyProtection="1">
      <alignment horizontal="left"/>
    </xf>
    <xf numFmtId="0" fontId="2" fillId="0" borderId="0" xfId="2" applyFont="1" applyBorder="1" applyAlignment="1" applyProtection="1">
      <protection locked="0"/>
    </xf>
    <xf numFmtId="0" fontId="0" fillId="0" borderId="3" xfId="2" applyFont="1" applyBorder="1" applyAlignment="1" applyProtection="1">
      <alignment horizontal="center"/>
      <protection locked="0"/>
    </xf>
    <xf numFmtId="0" fontId="11" fillId="0" borderId="0" xfId="2" applyBorder="1" applyProtection="1"/>
    <xf numFmtId="0" fontId="11" fillId="0" borderId="0" xfId="2" applyFill="1" applyBorder="1" applyAlignment="1" applyProtection="1"/>
    <xf numFmtId="0" fontId="2" fillId="0" borderId="0" xfId="2" applyFont="1" applyBorder="1" applyAlignment="1" applyProtection="1">
      <alignment horizontal="center"/>
    </xf>
    <xf numFmtId="0" fontId="2" fillId="0" borderId="3" xfId="2" applyFont="1" applyBorder="1" applyAlignment="1" applyProtection="1">
      <alignment horizontal="left"/>
      <protection locked="0"/>
    </xf>
    <xf numFmtId="0" fontId="0" fillId="0" borderId="3" xfId="2" applyFont="1" applyBorder="1" applyAlignment="1" applyProtection="1">
      <alignment horizontal="center"/>
      <protection locked="0"/>
    </xf>
    <xf numFmtId="0" fontId="0" fillId="0" borderId="5" xfId="2" applyFont="1" applyBorder="1" applyAlignment="1" applyProtection="1">
      <alignment horizontal="center"/>
      <protection locked="0"/>
    </xf>
    <xf numFmtId="0" fontId="11" fillId="0" borderId="0" xfId="2" applyBorder="1" applyAlignment="1" applyProtection="1">
      <protection hidden="1"/>
    </xf>
    <xf numFmtId="0" fontId="2" fillId="0" borderId="2" xfId="2" applyFont="1" applyBorder="1" applyProtection="1">
      <protection locked="0" hidden="1"/>
    </xf>
    <xf numFmtId="0" fontId="0" fillId="0" borderId="12" xfId="2" applyFont="1" applyBorder="1" applyProtection="1">
      <protection locked="0"/>
    </xf>
    <xf numFmtId="0" fontId="2" fillId="0" borderId="3" xfId="2" applyFont="1" applyBorder="1" applyAlignment="1" applyProtection="1">
      <alignment horizontal="left"/>
      <protection locked="0"/>
    </xf>
    <xf numFmtId="0" fontId="0" fillId="0" borderId="3" xfId="2" applyFont="1" applyBorder="1" applyAlignment="1" applyProtection="1">
      <alignment horizontal="center"/>
      <protection locked="0"/>
    </xf>
    <xf numFmtId="0" fontId="2" fillId="0" borderId="0" xfId="2" applyFont="1" applyBorder="1"/>
    <xf numFmtId="0" fontId="0" fillId="0" borderId="3" xfId="2" applyFont="1" applyBorder="1" applyAlignment="1" applyProtection="1">
      <alignment horizontal="left"/>
      <protection locked="0"/>
    </xf>
    <xf numFmtId="0" fontId="11" fillId="0" borderId="0" xfId="2" applyBorder="1" applyAlignment="1" applyProtection="1">
      <protection hidden="1"/>
    </xf>
    <xf numFmtId="0" fontId="0" fillId="0" borderId="3" xfId="2" applyFont="1" applyBorder="1" applyAlignment="1" applyProtection="1">
      <alignment horizontal="center"/>
      <protection locked="0"/>
    </xf>
    <xf numFmtId="0" fontId="2" fillId="0" borderId="3" xfId="2" applyFont="1" applyBorder="1" applyAlignment="1" applyProtection="1">
      <alignment horizontal="left"/>
      <protection locked="0"/>
    </xf>
    <xf numFmtId="0" fontId="2" fillId="0" borderId="0" xfId="2" applyFont="1" applyBorder="1" applyAlignment="1" applyProtection="1">
      <alignment horizontal="left"/>
      <protection locked="0"/>
    </xf>
    <xf numFmtId="0" fontId="0" fillId="0" borderId="3" xfId="2" applyFont="1" applyBorder="1" applyAlignment="1" applyProtection="1">
      <alignment horizontal="center"/>
      <protection locked="0"/>
    </xf>
    <xf numFmtId="0" fontId="0" fillId="0" borderId="5" xfId="2" applyFont="1" applyBorder="1" applyAlignment="1" applyProtection="1">
      <alignment horizontal="center"/>
      <protection locked="0"/>
    </xf>
    <xf numFmtId="0" fontId="2" fillId="0" borderId="3" xfId="2" applyFont="1" applyBorder="1" applyAlignment="1" applyProtection="1">
      <alignment horizontal="left"/>
      <protection locked="0"/>
    </xf>
    <xf numFmtId="0" fontId="0" fillId="0" borderId="5" xfId="2" applyFont="1" applyBorder="1" applyAlignment="1" applyProtection="1">
      <alignment horizontal="center"/>
      <protection locked="0"/>
    </xf>
    <xf numFmtId="0" fontId="2" fillId="0" borderId="0" xfId="2" applyFont="1" applyProtection="1">
      <protection locked="0"/>
    </xf>
    <xf numFmtId="0" fontId="2" fillId="0" borderId="4" xfId="2" applyFont="1" applyBorder="1" applyProtection="1">
      <protection locked="0"/>
    </xf>
    <xf numFmtId="0" fontId="0" fillId="0" borderId="0" xfId="2" applyFont="1" applyProtection="1">
      <protection locked="0"/>
    </xf>
    <xf numFmtId="0" fontId="2" fillId="0" borderId="2" xfId="2" applyFont="1" applyBorder="1" applyProtection="1">
      <protection locked="0"/>
    </xf>
    <xf numFmtId="0" fontId="0" fillId="0" borderId="0" xfId="2" applyFont="1" applyBorder="1" applyProtection="1">
      <protection locked="0" hidden="1"/>
    </xf>
    <xf numFmtId="0" fontId="0" fillId="0" borderId="3" xfId="2" applyFont="1" applyBorder="1" applyAlignment="1" applyProtection="1">
      <alignment horizontal="center"/>
      <protection locked="0"/>
    </xf>
    <xf numFmtId="0" fontId="2" fillId="0" borderId="3" xfId="2" applyFont="1" applyBorder="1" applyAlignment="1" applyProtection="1">
      <alignment horizontal="left"/>
      <protection locked="0"/>
    </xf>
    <xf numFmtId="0" fontId="0" fillId="0" borderId="5" xfId="2" applyFont="1" applyBorder="1" applyAlignment="1" applyProtection="1">
      <alignment horizontal="center"/>
      <protection locked="0"/>
    </xf>
    <xf numFmtId="0" fontId="0" fillId="0" borderId="2" xfId="2" applyFont="1" applyBorder="1" applyAlignment="1" applyProtection="1">
      <alignment horizontal="left"/>
    </xf>
    <xf numFmtId="0" fontId="0" fillId="0" borderId="0" xfId="2" applyFont="1" applyFill="1" applyBorder="1" applyAlignment="1" applyProtection="1">
      <protection locked="0"/>
    </xf>
    <xf numFmtId="0" fontId="0" fillId="0" borderId="3" xfId="2" applyFont="1" applyBorder="1" applyAlignment="1" applyProtection="1">
      <alignment horizontal="center"/>
      <protection locked="0"/>
    </xf>
    <xf numFmtId="0" fontId="2" fillId="0" borderId="3" xfId="2" applyFont="1" applyBorder="1" applyAlignment="1" applyProtection="1">
      <alignment horizontal="left"/>
      <protection locked="0"/>
    </xf>
    <xf numFmtId="0" fontId="0" fillId="0" borderId="0" xfId="2" applyFont="1"/>
    <xf numFmtId="14" fontId="8" fillId="0" borderId="0" xfId="0" applyNumberFormat="1" applyFont="1" applyAlignment="1" applyProtection="1">
      <protection locked="0"/>
    </xf>
    <xf numFmtId="0" fontId="11" fillId="0" borderId="0" xfId="2" applyBorder="1" applyProtection="1">
      <protection locked="0" hidden="1"/>
    </xf>
    <xf numFmtId="164" fontId="25" fillId="3" borderId="3" xfId="2" applyNumberFormat="1" applyFont="1" applyFill="1" applyBorder="1" applyAlignment="1" applyProtection="1">
      <alignment horizontal="center"/>
      <protection locked="0"/>
    </xf>
    <xf numFmtId="0" fontId="1" fillId="0" borderId="0" xfId="2" applyFont="1" applyBorder="1" applyAlignment="1" applyProtection="1">
      <alignment horizontal="left"/>
      <protection hidden="1"/>
    </xf>
    <xf numFmtId="1" fontId="11" fillId="0" borderId="8" xfId="2" applyNumberFormat="1" applyBorder="1" applyAlignment="1" applyProtection="1">
      <alignment horizontal="center"/>
      <protection hidden="1"/>
    </xf>
    <xf numFmtId="1" fontId="11" fillId="0" borderId="9" xfId="2" applyNumberFormat="1" applyBorder="1" applyAlignment="1" applyProtection="1">
      <alignment horizontal="center"/>
      <protection hidden="1"/>
    </xf>
    <xf numFmtId="0" fontId="0" fillId="0" borderId="3" xfId="2" applyFont="1" applyBorder="1" applyAlignment="1" applyProtection="1">
      <alignment horizontal="center"/>
      <protection locked="0"/>
    </xf>
    <xf numFmtId="0" fontId="11" fillId="0" borderId="3" xfId="2" applyBorder="1" applyAlignment="1" applyProtection="1">
      <alignment horizontal="center"/>
      <protection locked="0"/>
    </xf>
    <xf numFmtId="0" fontId="11" fillId="0" borderId="5" xfId="2" applyFill="1" applyBorder="1" applyAlignment="1" applyProtection="1">
      <protection locked="0"/>
    </xf>
    <xf numFmtId="0" fontId="2" fillId="0" borderId="5" xfId="2" applyFont="1" applyFill="1" applyBorder="1" applyAlignment="1" applyProtection="1">
      <protection locked="0"/>
    </xf>
    <xf numFmtId="0" fontId="2" fillId="0" borderId="0" xfId="2" applyFont="1" applyBorder="1" applyAlignment="1" applyProtection="1">
      <protection locked="0"/>
    </xf>
    <xf numFmtId="0" fontId="2" fillId="0" borderId="3" xfId="2" applyFont="1" applyBorder="1" applyAlignment="1" applyProtection="1">
      <protection locked="0"/>
    </xf>
    <xf numFmtId="0" fontId="0" fillId="0" borderId="3" xfId="2" applyFont="1" applyBorder="1" applyAlignment="1" applyProtection="1">
      <protection locked="0"/>
    </xf>
    <xf numFmtId="0" fontId="19" fillId="0" borderId="0" xfId="2" applyFont="1" applyAlignment="1" applyProtection="1">
      <protection hidden="1"/>
    </xf>
    <xf numFmtId="2" fontId="11" fillId="0" borderId="10" xfId="2" applyNumberFormat="1" applyBorder="1" applyAlignment="1" applyProtection="1">
      <alignment horizontal="center"/>
      <protection hidden="1"/>
    </xf>
    <xf numFmtId="0" fontId="13" fillId="0" borderId="8" xfId="2" applyFont="1" applyBorder="1" applyAlignment="1" applyProtection="1">
      <alignment horizontal="center"/>
      <protection hidden="1"/>
    </xf>
    <xf numFmtId="0" fontId="2" fillId="0" borderId="5" xfId="2" applyFont="1" applyBorder="1" applyAlignment="1" applyProtection="1">
      <alignment horizontal="left"/>
      <protection locked="0"/>
    </xf>
    <xf numFmtId="0" fontId="22" fillId="0" borderId="0" xfId="2" applyFont="1" applyBorder="1" applyAlignment="1" applyProtection="1">
      <alignment horizontal="center"/>
      <protection locked="0"/>
    </xf>
    <xf numFmtId="0" fontId="23" fillId="0" borderId="0" xfId="2" applyFont="1" applyBorder="1" applyAlignment="1" applyProtection="1">
      <protection locked="0"/>
    </xf>
    <xf numFmtId="0" fontId="11" fillId="0" borderId="3" xfId="2" applyFill="1" applyBorder="1" applyAlignment="1" applyProtection="1">
      <protection locked="0"/>
    </xf>
    <xf numFmtId="0" fontId="2" fillId="0" borderId="3" xfId="2" applyFont="1" applyBorder="1" applyAlignment="1" applyProtection="1">
      <alignment horizontal="left"/>
      <protection locked="0"/>
    </xf>
    <xf numFmtId="0" fontId="13" fillId="0" borderId="0" xfId="2" applyFont="1" applyBorder="1" applyAlignment="1" applyProtection="1">
      <alignment horizontal="center"/>
      <protection hidden="1"/>
    </xf>
    <xf numFmtId="0" fontId="0" fillId="0" borderId="5" xfId="2" applyFont="1" applyBorder="1" applyAlignment="1" applyProtection="1">
      <alignment horizontal="center"/>
      <protection locked="0"/>
    </xf>
    <xf numFmtId="0" fontId="2" fillId="0" borderId="5" xfId="2" applyFont="1" applyBorder="1" applyAlignment="1" applyProtection="1">
      <alignment horizontal="center"/>
      <protection locked="0"/>
    </xf>
    <xf numFmtId="0" fontId="11" fillId="0" borderId="6" xfId="2" applyBorder="1" applyAlignment="1" applyProtection="1">
      <protection hidden="1"/>
    </xf>
    <xf numFmtId="14" fontId="0" fillId="0" borderId="3" xfId="2" applyNumberFormat="1" applyFont="1" applyBorder="1" applyAlignment="1" applyProtection="1">
      <alignment horizontal="center"/>
      <protection locked="0"/>
    </xf>
    <xf numFmtId="14" fontId="2" fillId="0" borderId="3" xfId="2" applyNumberFormat="1" applyFont="1" applyBorder="1" applyAlignment="1" applyProtection="1">
      <alignment horizontal="center"/>
      <protection locked="0"/>
    </xf>
    <xf numFmtId="0" fontId="11" fillId="0" borderId="7" xfId="2" applyBorder="1" applyAlignment="1" applyProtection="1">
      <alignment horizontal="center"/>
      <protection hidden="1"/>
    </xf>
    <xf numFmtId="2" fontId="11" fillId="0" borderId="11" xfId="2" applyNumberFormat="1" applyBorder="1" applyAlignment="1" applyProtection="1">
      <alignment horizontal="center"/>
      <protection hidden="1"/>
    </xf>
    <xf numFmtId="0" fontId="11" fillId="0" borderId="0" xfId="2" applyBorder="1" applyAlignment="1" applyProtection="1">
      <alignment horizontal="left"/>
      <protection hidden="1"/>
    </xf>
    <xf numFmtId="0" fontId="11" fillId="0" borderId="0" xfId="2" applyBorder="1" applyAlignment="1" applyProtection="1">
      <protection hidden="1"/>
    </xf>
    <xf numFmtId="1" fontId="2" fillId="0" borderId="11" xfId="2" applyNumberFormat="1" applyFont="1" applyBorder="1" applyAlignment="1" applyProtection="1">
      <alignment horizontal="center"/>
      <protection locked="0"/>
    </xf>
    <xf numFmtId="0" fontId="10" fillId="0" borderId="0" xfId="1" applyFont="1" applyAlignment="1" applyProtection="1">
      <alignment horizontal="center"/>
      <protection hidden="1"/>
    </xf>
    <xf numFmtId="0" fontId="8" fillId="0" borderId="0" xfId="1" applyFont="1" applyBorder="1" applyAlignment="1" applyProtection="1">
      <alignment horizontal="left" vertical="top" wrapText="1" shrinkToFit="1"/>
      <protection locked="0"/>
    </xf>
    <xf numFmtId="0" fontId="2" fillId="0" borderId="0" xfId="1" applyAlignment="1" applyProtection="1">
      <alignment horizontal="left" vertical="top" wrapText="1" shrinkToFit="1"/>
      <protection locked="0"/>
    </xf>
    <xf numFmtId="0" fontId="8" fillId="0" borderId="0" xfId="1" applyFont="1" applyBorder="1" applyAlignment="1" applyProtection="1">
      <alignment horizontal="left"/>
      <protection hidden="1"/>
    </xf>
    <xf numFmtId="2" fontId="9" fillId="0" borderId="0" xfId="1" applyNumberFormat="1" applyFont="1" applyBorder="1" applyAlignment="1" applyProtection="1">
      <alignment horizontal="center"/>
      <protection locked="0"/>
    </xf>
    <xf numFmtId="0" fontId="8" fillId="0" borderId="0" xfId="1" applyFont="1" applyAlignment="1" applyProtection="1">
      <alignment horizontal="center"/>
      <protection locked="0"/>
    </xf>
    <xf numFmtId="0" fontId="10" fillId="0" borderId="0" xfId="1" applyFont="1" applyAlignment="1" applyProtection="1">
      <alignment horizontal="center"/>
      <protection locked="0" hidden="1"/>
    </xf>
    <xf numFmtId="0" fontId="8" fillId="0" borderId="0" xfId="1" applyFont="1" applyAlignment="1" applyProtection="1">
      <alignment horizontal="left"/>
      <protection locked="0"/>
    </xf>
    <xf numFmtId="0" fontId="3" fillId="0" borderId="0" xfId="1" applyFont="1" applyAlignment="1" applyProtection="1">
      <alignment horizontal="center"/>
      <protection hidden="1"/>
    </xf>
    <xf numFmtId="0" fontId="5" fillId="0" borderId="0" xfId="1" applyFont="1" applyAlignment="1" applyProtection="1">
      <alignment horizontal="center"/>
      <protection hidden="1"/>
    </xf>
    <xf numFmtId="0" fontId="9" fillId="0" borderId="0" xfId="1" applyFont="1" applyBorder="1" applyAlignment="1" applyProtection="1">
      <alignment horizontal="left"/>
    </xf>
    <xf numFmtId="165" fontId="9" fillId="0" borderId="0" xfId="1" applyNumberFormat="1" applyFont="1" applyBorder="1" applyAlignment="1" applyProtection="1">
      <alignment horizontal="left"/>
      <protection locked="0"/>
    </xf>
    <xf numFmtId="0" fontId="2" fillId="0" borderId="0" xfId="1" applyAlignment="1" applyProtection="1">
      <protection locked="0"/>
    </xf>
    <xf numFmtId="0" fontId="8" fillId="0" borderId="0" xfId="0" applyFont="1" applyAlignment="1" applyProtection="1">
      <alignment horizontal="left"/>
    </xf>
    <xf numFmtId="0" fontId="5" fillId="0" borderId="0" xfId="1" applyFont="1" applyAlignment="1" applyProtection="1">
      <alignment horizontal="left"/>
      <protection locked="0"/>
    </xf>
    <xf numFmtId="0" fontId="9" fillId="0" borderId="0" xfId="1" applyFont="1" applyBorder="1" applyAlignment="1" applyProtection="1"/>
    <xf numFmtId="0" fontId="2" fillId="0" borderId="0" xfId="1" applyAlignment="1" applyProtection="1"/>
    <xf numFmtId="0" fontId="5" fillId="0" borderId="0" xfId="1" applyFont="1" applyAlignment="1" applyProtection="1">
      <alignment horizontal="left"/>
      <protection hidden="1"/>
    </xf>
    <xf numFmtId="2" fontId="9" fillId="0" borderId="0" xfId="1" applyNumberFormat="1" applyFont="1" applyBorder="1" applyAlignment="1" applyProtection="1">
      <alignment horizontal="left"/>
      <protection hidden="1"/>
    </xf>
  </cellXfs>
  <cellStyles count="4">
    <cellStyle name="Hyperlink" xfId="3" builtinId="8"/>
    <cellStyle name="Normal" xfId="0" builtinId="0"/>
    <cellStyle name="Normal 2" xfId="1" xr:uid="{00000000-0005-0000-0000-000002000000}"/>
    <cellStyle name="Normal 3" xfId="2" xr:uid="{00000000-0005-0000-0000-000003000000}"/>
  </cellStyles>
  <dxfs count="119">
    <dxf>
      <fill>
        <patternFill>
          <bgColor rgb="FFFF0000"/>
        </patternFill>
      </fill>
    </dxf>
    <dxf>
      <font>
        <b val="0"/>
        <i val="0"/>
        <condense val="0"/>
        <extend val="0"/>
      </font>
      <fill>
        <patternFill>
          <bgColor indexed="22"/>
        </patternFill>
      </fill>
    </dxf>
    <dxf>
      <font>
        <b/>
        <i val="0"/>
        <condense val="0"/>
        <extend val="0"/>
        <color indexed="12"/>
      </font>
    </dxf>
    <dxf>
      <font>
        <b/>
        <i val="0"/>
        <condense val="0"/>
        <extend val="0"/>
        <color indexed="12"/>
      </font>
    </dxf>
    <dxf>
      <font>
        <b/>
        <i val="0"/>
        <condense val="0"/>
        <extend val="0"/>
        <color indexed="10"/>
      </font>
    </dxf>
    <dxf>
      <font>
        <b/>
        <i val="0"/>
        <condense val="0"/>
        <extend val="0"/>
        <color indexed="12"/>
      </font>
    </dxf>
    <dxf>
      <font>
        <b val="0"/>
        <i val="0"/>
        <condense val="0"/>
        <extend val="0"/>
      </font>
      <fill>
        <patternFill>
          <bgColor indexed="22"/>
        </patternFill>
      </fill>
    </dxf>
    <dxf>
      <font>
        <b val="0"/>
        <i val="0"/>
        <condense val="0"/>
        <extend val="0"/>
      </font>
      <fill>
        <patternFill>
          <bgColor indexed="22"/>
        </patternFill>
      </fill>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0"/>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i val="0"/>
        <condense val="0"/>
        <extend val="0"/>
        <color indexed="10"/>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val="0"/>
        <i val="0"/>
        <condense val="0"/>
        <extend val="0"/>
      </font>
      <fill>
        <patternFill>
          <bgColor indexed="22"/>
        </patternFill>
      </fill>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val="0"/>
        <i val="0"/>
        <condense val="0"/>
        <extend val="0"/>
      </font>
      <fill>
        <patternFill>
          <bgColor indexed="22"/>
        </patternFill>
      </fill>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val="0"/>
        <i val="0"/>
        <condense val="0"/>
        <extend val="0"/>
      </font>
      <fill>
        <patternFill>
          <bgColor indexed="22"/>
        </patternFill>
      </fill>
    </dxf>
    <dxf>
      <font>
        <b val="0"/>
        <i val="0"/>
        <condense val="0"/>
        <extend val="0"/>
      </font>
      <fill>
        <patternFill>
          <bgColor indexed="22"/>
        </patternFill>
      </fill>
    </dxf>
    <dxf>
      <font>
        <b val="0"/>
        <i val="0"/>
        <condense val="0"/>
        <extend val="0"/>
      </font>
      <fill>
        <patternFill>
          <bgColor indexed="22"/>
        </patternFill>
      </fill>
    </dxf>
    <dxf>
      <font>
        <b val="0"/>
        <i val="0"/>
        <condense val="0"/>
        <extend val="0"/>
      </font>
      <fill>
        <patternFill>
          <bgColor indexed="22"/>
        </patternFill>
      </fill>
    </dxf>
    <dxf>
      <font>
        <b val="0"/>
        <i val="0"/>
        <condense val="0"/>
        <extend val="0"/>
      </font>
      <fill>
        <patternFill>
          <bgColor indexed="22"/>
        </patternFill>
      </fill>
    </dxf>
    <dxf>
      <font>
        <b val="0"/>
        <i val="0"/>
        <condense val="0"/>
        <extend val="0"/>
      </font>
      <fill>
        <patternFill>
          <bgColor indexed="22"/>
        </patternFill>
      </fill>
    </dxf>
    <dxf>
      <font>
        <b val="0"/>
        <i val="0"/>
        <condense val="0"/>
        <extend val="0"/>
      </font>
      <fill>
        <patternFill>
          <bgColor indexed="22"/>
        </patternFill>
      </fill>
    </dxf>
    <dxf>
      <font>
        <b val="0"/>
        <i val="0"/>
        <condense val="0"/>
        <extend val="0"/>
      </font>
      <fill>
        <patternFill>
          <bgColor indexed="22"/>
        </patternFill>
      </fill>
    </dxf>
    <dxf>
      <font>
        <b val="0"/>
        <i val="0"/>
        <condense val="0"/>
        <extend val="0"/>
      </font>
      <fill>
        <patternFill>
          <bgColor indexed="22"/>
        </patternFill>
      </fill>
    </dxf>
    <dxf>
      <font>
        <b val="0"/>
        <i val="0"/>
        <condense val="0"/>
        <extend val="0"/>
      </font>
      <fill>
        <patternFill>
          <bgColor indexed="22"/>
        </patternFill>
      </fill>
    </dxf>
    <dxf>
      <font>
        <b val="0"/>
        <i val="0"/>
        <condense val="0"/>
        <extend val="0"/>
      </font>
      <fill>
        <patternFill>
          <bgColor indexed="22"/>
        </patternFill>
      </fill>
    </dxf>
    <dxf>
      <font>
        <b val="0"/>
        <i val="0"/>
        <condense val="0"/>
        <extend val="0"/>
      </font>
      <fill>
        <patternFill>
          <bgColor indexed="22"/>
        </patternFill>
      </fill>
    </dxf>
    <dxf>
      <font>
        <b val="0"/>
        <i val="0"/>
        <condense val="0"/>
        <extend val="0"/>
      </font>
      <fill>
        <patternFill>
          <bgColor indexed="22"/>
        </patternFill>
      </fill>
    </dxf>
    <dxf>
      <font>
        <b val="0"/>
        <i val="0"/>
        <condense val="0"/>
        <extend val="0"/>
      </font>
      <fill>
        <patternFill>
          <bgColor indexed="22"/>
        </patternFill>
      </fill>
    </dxf>
    <dxf>
      <font>
        <b val="0"/>
        <i val="0"/>
        <condense val="0"/>
        <extend val="0"/>
      </font>
      <fill>
        <patternFill>
          <bgColor indexed="22"/>
        </patternFill>
      </fill>
    </dxf>
    <dxf>
      <font>
        <b val="0"/>
        <i val="0"/>
        <condense val="0"/>
        <extend val="0"/>
      </font>
      <fill>
        <patternFill>
          <bgColor indexed="22"/>
        </patternFill>
      </fill>
    </dxf>
    <dxf>
      <font>
        <b val="0"/>
        <i val="0"/>
        <condense val="0"/>
        <extend val="0"/>
      </font>
      <fill>
        <patternFill>
          <bgColor indexed="22"/>
        </patternFill>
      </fill>
    </dxf>
    <dxf>
      <font>
        <b val="0"/>
        <i val="0"/>
        <condense val="0"/>
        <extend val="0"/>
      </font>
      <fill>
        <patternFill>
          <bgColor indexed="22"/>
        </patternFill>
      </fill>
    </dxf>
    <dxf>
      <font>
        <b val="0"/>
        <i val="0"/>
        <condense val="0"/>
        <extend val="0"/>
      </font>
      <fill>
        <patternFill>
          <bgColor indexed="22"/>
        </patternFill>
      </fill>
    </dxf>
    <dxf>
      <font>
        <b val="0"/>
        <i val="0"/>
        <condense val="0"/>
        <extend val="0"/>
      </font>
      <fill>
        <patternFill>
          <bgColor indexed="22"/>
        </patternFill>
      </fill>
    </dxf>
    <dxf>
      <font>
        <b val="0"/>
        <i val="0"/>
        <condense val="0"/>
        <extend val="0"/>
      </font>
      <fill>
        <patternFill>
          <bgColor indexed="22"/>
        </patternFill>
      </fill>
    </dxf>
    <dxf>
      <font>
        <b val="0"/>
        <i val="0"/>
        <condense val="0"/>
        <extend val="0"/>
      </font>
      <fill>
        <patternFill>
          <bgColor indexed="22"/>
        </patternFill>
      </fill>
    </dxf>
    <dxf>
      <font>
        <b val="0"/>
        <i val="0"/>
        <condense val="0"/>
        <extend val="0"/>
      </font>
      <fill>
        <patternFill>
          <bgColor indexed="22"/>
        </patternFill>
      </fill>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color rgb="FFFF0000"/>
      </font>
    </dxf>
    <dxf>
      <font>
        <b val="0"/>
        <i val="0"/>
        <condense val="0"/>
        <extend val="0"/>
      </font>
      <fill>
        <patternFill>
          <bgColor indexed="22"/>
        </patternFill>
      </fill>
    </dxf>
    <dxf>
      <font>
        <b/>
        <i val="0"/>
        <condense val="0"/>
        <extend val="0"/>
        <color indexed="12"/>
      </font>
    </dxf>
    <dxf>
      <font>
        <b/>
        <i val="0"/>
        <condense val="0"/>
        <extend val="0"/>
        <color indexed="12"/>
      </font>
    </dxf>
    <dxf>
      <font>
        <b/>
        <i val="0"/>
        <condense val="0"/>
        <extend val="0"/>
        <color indexed="10"/>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i val="0"/>
        <condense val="0"/>
        <extend val="0"/>
        <color indexed="10"/>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0"/>
      </font>
    </dxf>
    <dxf>
      <font>
        <b/>
        <i val="0"/>
        <condense val="0"/>
        <extend val="0"/>
        <color indexed="12"/>
      </font>
    </dxf>
  </dxfs>
  <tableStyles count="0" defaultTableStyle="TableStyleMedium9" defaultPivotStyle="PivotStyleLight16"/>
  <colors>
    <mruColors>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purl.oclc.org/ooxml/officeDocument/relationships/worksheet" Target="worksheets/sheet3.xml"/><Relationship Id="rId7" Type="http://purl.oclc.org/ooxml/officeDocument/relationships/calcChain" Target="calcChain.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sharedStrings" Target="sharedStrings.xml"/><Relationship Id="rId5" Type="http://purl.oclc.org/ooxml/officeDocument/relationships/styles" Target="styles.xml"/><Relationship Id="rId4" Type="http://purl.oclc.org/ooxml/officeDocument/relationships/theme" Target="theme/theme1.xml"/></Relationships>
</file>

<file path=xl/drawings/drawing1.xml><?xml version="1.0" encoding="utf-8"?>
<xdr:wsDr xmlns:xdr="http://purl.oclc.org/ooxml/drawingml/spreadsheetDrawing" xmlns:a="http://purl.oclc.org/ooxml/drawingml/main">
  <xdr:twoCellAnchor>
    <xdr:from>
      <xdr:col>17</xdr:col>
      <xdr:colOff>30078</xdr:colOff>
      <xdr:row>28</xdr:row>
      <xdr:rowOff>30079</xdr:rowOff>
    </xdr:from>
    <xdr:to>
      <xdr:col>26</xdr:col>
      <xdr:colOff>10026</xdr:colOff>
      <xdr:row>42</xdr:row>
      <xdr:rowOff>140367</xdr:rowOff>
    </xdr:to>
    <xdr:sp macro="" textlink="" fLocksText="0">
      <xdr:nvSpPr>
        <xdr:cNvPr id="2" name="TextBox 1">
          <a:extLst>
            <a:ext uri="{FF2B5EF4-FFF2-40B4-BE49-F238E27FC236}">
              <a16:creationId xmlns:a16="http://schemas.microsoft.com/office/drawing/2014/main" id="{00000000-0008-0000-0000-000002000000}"/>
            </a:ext>
            <a:ext uri="{C183D7F6-B498-43B3-948B-1728B52AA6E4}">
              <adec:decorative xmlns:adec="http://schemas.microsoft.com/office/drawing/2017/decorative" val="1"/>
            </a:ext>
          </a:extLst>
        </xdr:cNvPr>
        <xdr:cNvSpPr txBox="1"/>
      </xdr:nvSpPr>
      <xdr:spPr>
        <a:xfrm>
          <a:off x="3218446" y="4692316"/>
          <a:ext cx="2526633" cy="2496551"/>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tIns="91440" bIns="91440" rtlCol="0" anchor="t">
          <a:noAutofit/>
        </a:bodyPr>
        <a:lstStyle/>
        <a:p>
          <a:endParaRPr lang="en-US" sz="1000">
            <a:latin typeface="Arial" pitchFamily="34" charset="0"/>
            <a:cs typeface="Arial" pitchFamily="34" charset="0"/>
          </a:endParaRPr>
        </a:p>
      </xdr:txBody>
    </xdr:sp>
    <xdr:clientData fLocksWithSheet="0"/>
  </xdr:twoCellAnchor>
  <xdr:twoCellAnchor>
    <xdr:from>
      <xdr:col>27</xdr:col>
      <xdr:colOff>51460</xdr:colOff>
      <xdr:row>27</xdr:row>
      <xdr:rowOff>10242</xdr:rowOff>
    </xdr:from>
    <xdr:to>
      <xdr:col>36</xdr:col>
      <xdr:colOff>1859</xdr:colOff>
      <xdr:row>33</xdr:row>
      <xdr:rowOff>54377</xdr:rowOff>
    </xdr:to>
    <xdr:sp macro="" textlink="">
      <xdr:nvSpPr>
        <xdr:cNvPr id="4" name="TextBox 3">
          <a:extLst>
            <a:ext uri="{FF2B5EF4-FFF2-40B4-BE49-F238E27FC236}">
              <a16:creationId xmlns:a16="http://schemas.microsoft.com/office/drawing/2014/main" id="{00000000-0008-0000-0000-000004000000}"/>
            </a:ext>
          </a:extLst>
        </xdr:cNvPr>
        <xdr:cNvSpPr txBox="1"/>
      </xdr:nvSpPr>
      <xdr:spPr>
        <a:xfrm>
          <a:off x="8338210" y="4496517"/>
          <a:ext cx="4046149" cy="1129985"/>
        </a:xfrm>
        <a:prstGeom prst="rect">
          <a:avLst/>
        </a:prstGeom>
        <a:solidFill>
          <a:schemeClr val="lt1"/>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100" b="1" u="none">
              <a:solidFill>
                <a:schemeClr val="dk1"/>
              </a:solidFill>
              <a:effectLst/>
              <a:latin typeface="+mn-lt"/>
              <a:ea typeface="+mn-ea"/>
              <a:cs typeface="+mn-cs"/>
            </a:rPr>
            <a:t>BIOC</a:t>
          </a:r>
          <a:r>
            <a:rPr lang="en-US" sz="1100" u="none">
              <a:solidFill>
                <a:schemeClr val="dk1"/>
              </a:solidFill>
              <a:effectLst/>
              <a:latin typeface="+mn-lt"/>
              <a:ea typeface="+mn-ea"/>
              <a:cs typeface="+mn-cs"/>
            </a:rPr>
            <a:t> 3723, 3813;</a:t>
          </a:r>
          <a:r>
            <a:rPr lang="en-US" sz="1100" u="none" baseline="0%">
              <a:solidFill>
                <a:schemeClr val="dk1"/>
              </a:solidFill>
              <a:effectLst/>
              <a:latin typeface="+mn-lt"/>
              <a:ea typeface="+mn-ea"/>
              <a:cs typeface="+mn-cs"/>
            </a:rPr>
            <a:t> </a:t>
          </a:r>
          <a:r>
            <a:rPr lang="en-US" sz="1100" b="1" u="none">
              <a:solidFill>
                <a:schemeClr val="dk1"/>
              </a:solidFill>
              <a:effectLst/>
              <a:latin typeface="+mn-lt"/>
              <a:ea typeface="+mn-ea"/>
              <a:cs typeface="+mn-cs"/>
            </a:rPr>
            <a:t>CHEM</a:t>
          </a:r>
          <a:r>
            <a:rPr lang="en-US" sz="1100" u="none">
              <a:solidFill>
                <a:schemeClr val="dk1"/>
              </a:solidFill>
              <a:effectLst/>
              <a:latin typeface="+mn-lt"/>
              <a:ea typeface="+mn-ea"/>
              <a:cs typeface="+mn-cs"/>
            </a:rPr>
            <a:t> 3153;</a:t>
          </a:r>
          <a:r>
            <a:rPr lang="en-US" sz="1100" u="none" baseline="0%">
              <a:solidFill>
                <a:schemeClr val="dk1"/>
              </a:solidFill>
              <a:effectLst/>
              <a:latin typeface="+mn-lt"/>
              <a:ea typeface="+mn-ea"/>
              <a:cs typeface="+mn-cs"/>
            </a:rPr>
            <a:t> </a:t>
          </a:r>
        </a:p>
        <a:p>
          <a:r>
            <a:rPr lang="en-US" sz="1100" b="1">
              <a:solidFill>
                <a:schemeClr val="dk1"/>
              </a:solidFill>
              <a:effectLst/>
              <a:latin typeface="+mn-lt"/>
              <a:ea typeface="+mn-ea"/>
              <a:cs typeface="+mn-cs"/>
            </a:rPr>
            <a:t>PBIO</a:t>
          </a:r>
          <a:r>
            <a:rPr lang="en-US" sz="1100">
              <a:solidFill>
                <a:schemeClr val="dk1"/>
              </a:solidFill>
              <a:effectLst/>
              <a:latin typeface="+mn-lt"/>
              <a:ea typeface="+mn-ea"/>
              <a:cs typeface="+mn-cs"/>
            </a:rPr>
            <a:t> 4005 or</a:t>
          </a:r>
          <a:r>
            <a:rPr lang="en-US" sz="1100" baseline="0%">
              <a:solidFill>
                <a:schemeClr val="dk1"/>
              </a:solidFill>
              <a:effectLst/>
              <a:latin typeface="+mn-lt"/>
              <a:ea typeface="+mn-ea"/>
              <a:cs typeface="+mn-cs"/>
            </a:rPr>
            <a:t> 3114; </a:t>
          </a:r>
          <a:r>
            <a:rPr lang="en-US" sz="1100" b="1" baseline="0%">
              <a:solidFill>
                <a:schemeClr val="dk1"/>
              </a:solidFill>
              <a:effectLst/>
              <a:latin typeface="+mn-lt"/>
              <a:ea typeface="+mn-ea"/>
              <a:cs typeface="+mn-cs"/>
            </a:rPr>
            <a:t>PLNT </a:t>
          </a:r>
          <a:r>
            <a:rPr lang="en-US" sz="1100" baseline="0%">
              <a:solidFill>
                <a:schemeClr val="dk1"/>
              </a:solidFill>
              <a:effectLst/>
              <a:latin typeface="+mn-lt"/>
              <a:ea typeface="+mn-ea"/>
              <a:cs typeface="+mn-cs"/>
            </a:rPr>
            <a:t>4033;</a:t>
          </a:r>
        </a:p>
        <a:p>
          <a:r>
            <a:rPr lang="en-US" sz="1100" b="1" baseline="0%">
              <a:solidFill>
                <a:schemeClr val="dk1"/>
              </a:solidFill>
              <a:effectLst/>
              <a:latin typeface="+mn-lt"/>
              <a:ea typeface="+mn-ea"/>
              <a:cs typeface="+mn-cs"/>
            </a:rPr>
            <a:t>MICR</a:t>
          </a:r>
          <a:r>
            <a:rPr lang="en-US" sz="1100" b="0" baseline="0%">
              <a:solidFill>
                <a:schemeClr val="dk1"/>
              </a:solidFill>
              <a:effectLst/>
              <a:latin typeface="+mn-lt"/>
              <a:ea typeface="+mn-ea"/>
              <a:cs typeface="+mn-cs"/>
            </a:rPr>
            <a:t> 2123, 2132, 3223; </a:t>
          </a:r>
          <a:r>
            <a:rPr lang="en-US" sz="1100" b="1" baseline="0%">
              <a:solidFill>
                <a:schemeClr val="dk1"/>
              </a:solidFill>
              <a:effectLst/>
              <a:latin typeface="+mn-lt"/>
              <a:ea typeface="+mn-ea"/>
              <a:cs typeface="+mn-cs"/>
            </a:rPr>
            <a:t>SOIL</a:t>
          </a:r>
          <a:r>
            <a:rPr lang="en-US" sz="1100" b="0" baseline="0%">
              <a:solidFill>
                <a:schemeClr val="dk1"/>
              </a:solidFill>
              <a:effectLst/>
              <a:latin typeface="+mn-lt"/>
              <a:ea typeface="+mn-ea"/>
              <a:cs typeface="+mn-cs"/>
            </a:rPr>
            <a:t> 4483;  </a:t>
          </a:r>
        </a:p>
        <a:p>
          <a:r>
            <a:rPr lang="en-US" sz="1100" b="1" baseline="0%">
              <a:solidFill>
                <a:schemeClr val="dk1"/>
              </a:solidFill>
              <a:effectLst/>
              <a:latin typeface="+mn-lt"/>
              <a:ea typeface="+mn-ea"/>
              <a:cs typeface="+mn-cs"/>
            </a:rPr>
            <a:t>HORT</a:t>
          </a:r>
          <a:r>
            <a:rPr lang="en-US" sz="1100" b="0" baseline="0%">
              <a:solidFill>
                <a:schemeClr val="dk1"/>
              </a:solidFill>
              <a:effectLst/>
              <a:latin typeface="+mn-lt"/>
              <a:ea typeface="+mn-ea"/>
              <a:cs typeface="+mn-cs"/>
            </a:rPr>
            <a:t> 4953, 4963, 4133, 3113;  </a:t>
          </a:r>
        </a:p>
        <a:p>
          <a:r>
            <a:rPr lang="en-US" sz="1100" b="0" baseline="0%">
              <a:solidFill>
                <a:schemeClr val="dk1"/>
              </a:solidFill>
              <a:effectLst/>
              <a:latin typeface="+mn-lt"/>
              <a:ea typeface="+mn-ea"/>
              <a:cs typeface="+mn-cs"/>
            </a:rPr>
            <a:t>Upper-Level </a:t>
          </a:r>
          <a:r>
            <a:rPr lang="en-US" sz="1100" b="1" baseline="0%">
              <a:solidFill>
                <a:schemeClr val="dk1"/>
              </a:solidFill>
              <a:effectLst/>
              <a:latin typeface="+mn-lt"/>
              <a:ea typeface="+mn-ea"/>
              <a:cs typeface="+mn-cs"/>
            </a:rPr>
            <a:t>PLNT</a:t>
          </a:r>
          <a:endParaRPr lang="en-US" sz="1100" b="1">
            <a:solidFill>
              <a:schemeClr val="dk1"/>
            </a:solidFill>
            <a:effectLst/>
            <a:latin typeface="+mn-lt"/>
            <a:ea typeface="+mn-ea"/>
            <a:cs typeface="+mn-cs"/>
          </a:endParaRPr>
        </a:p>
      </xdr:txBody>
    </xdr:sp>
    <xdr:clientData/>
  </xdr:twoCellAnchor>
  <xdr:twoCellAnchor>
    <xdr:from>
      <xdr:col>27</xdr:col>
      <xdr:colOff>50133</xdr:colOff>
      <xdr:row>40</xdr:row>
      <xdr:rowOff>110289</xdr:rowOff>
    </xdr:from>
    <xdr:to>
      <xdr:col>36</xdr:col>
      <xdr:colOff>10027</xdr:colOff>
      <xdr:row>42</xdr:row>
      <xdr:rowOff>120315</xdr:rowOff>
    </xdr:to>
    <xdr:sp macro="" textlink="">
      <xdr:nvSpPr>
        <xdr:cNvPr id="5" name="TextBox 4">
          <a:extLst>
            <a:ext uri="{FF2B5EF4-FFF2-40B4-BE49-F238E27FC236}">
              <a16:creationId xmlns:a16="http://schemas.microsoft.com/office/drawing/2014/main" id="{00000000-0008-0000-0000-000005000000}"/>
            </a:ext>
          </a:extLst>
        </xdr:cNvPr>
        <xdr:cNvSpPr txBox="1"/>
      </xdr:nvSpPr>
      <xdr:spPr>
        <a:xfrm>
          <a:off x="5885449" y="6817894"/>
          <a:ext cx="3047999" cy="350921"/>
        </a:xfrm>
        <a:prstGeom prst="rect">
          <a:avLst/>
        </a:prstGeom>
        <a:solidFill>
          <a:srgbClr val="FFFF66"/>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
            </a:lnSpc>
            <a:spcBef>
              <a:spcPts val="0"/>
            </a:spcBef>
            <a:spcAft>
              <a:spcPts val="0"/>
            </a:spcAft>
            <a:buClrTx/>
            <a:buSzTx/>
            <a:buFontTx/>
            <a:buNone/>
            <a:tabLst/>
            <a:defRPr/>
          </a:pPr>
          <a:r>
            <a:rPr lang="en-US" sz="1200" b="1">
              <a:solidFill>
                <a:schemeClr val="dk1"/>
              </a:solidFill>
              <a:effectLst/>
              <a:latin typeface="+mn-lt"/>
              <a:ea typeface="+mn-ea"/>
              <a:cs typeface="+mn-cs"/>
            </a:rPr>
            <a:t>A 2.00</a:t>
          </a:r>
          <a:r>
            <a:rPr lang="en-US" sz="1200" b="1" baseline="0%">
              <a:solidFill>
                <a:schemeClr val="dk1"/>
              </a:solidFill>
              <a:effectLst/>
              <a:latin typeface="+mn-lt"/>
              <a:ea typeface="+mn-ea"/>
              <a:cs typeface="+mn-cs"/>
            </a:rPr>
            <a:t> GPA or higher in upper division hours.</a:t>
          </a:r>
          <a:endParaRPr lang="en-US" sz="1200">
            <a:effectLst/>
          </a:endParaRPr>
        </a:p>
        <a:p>
          <a:endParaRPr lang="en-US" sz="1200"/>
        </a:p>
      </xdr:txBody>
    </xdr:sp>
    <xdr:clientData/>
  </xdr:twoCellAnchor>
  <mc:AlternateContent xmlns:mc="http://schemas.openxmlformats.org/markup-compatibility/2006">
    <mc:Choice xmlns:v="urn:schemas-microsoft-com:vml" Requires="v"/>
    <mc:Fallback>
      <xdr:twoCellAnchor editAs="absolute">
        <xdr:from>
          <xdr:col>34</xdr:col>
          <xdr:colOff>609600</xdr:colOff>
          <xdr:row>19</xdr:row>
          <xdr:rowOff>0</xdr:rowOff>
        </xdr:from>
        <xdr:to>
          <xdr:col>36</xdr:col>
          <xdr:colOff>114300</xdr:colOff>
          <xdr:row>22</xdr:row>
          <xdr:rowOff>0</xdr:rowOff>
        </xdr:to>
        <xdr:sp macro="" textlink="">
          <xdr:nvSpPr>
            <xdr:cNvPr id="3110" name="Comment 38" hidden="1">
              <a:extLst>
                <a:ext uri="{FF2B5EF4-FFF2-40B4-BE49-F238E27FC236}">
                  <a16:creationId xmlns:a16="http://schemas.microsoft.com/office/drawing/2014/main" id="{CF857F2B-3E3C-C74C-8BFC-06122A7013B2}"/>
                </a:ext>
              </a:extLst>
            </xdr:cNvPr>
            <xdr:cNvSpPr txBox="1">
              <a:spLocks noChangeArrowheads="1"/>
            </xdr:cNvSpPr>
          </xdr:nvSpPr>
          <xdr:spPr bwMode="auto">
            <a:xfrm>
              <a:off x="8978900" y="3073400"/>
              <a:ext cx="1181100" cy="5715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3 hrs from PLNT 4990</a:t>
              </a:r>
            </a:p>
            <a:p>
              <a:pPr algn="l" rtl="0">
                <a:defRPr sz="1000"/>
              </a:pPr>
              <a:r>
                <a:rPr lang="en-US" sz="900" b="0" i="0" u="none" strike="noStrike" baseline="0%">
                  <a:solidFill>
                    <a:srgbClr val="000000"/>
                  </a:solidFill>
                  <a:latin typeface="Tahoma" pitchFamily="2" charset="0"/>
                  <a:ea typeface="Tahoma" pitchFamily="2" charset="0"/>
                  <a:cs typeface="Tahoma" pitchFamily="2" charset="0"/>
                </a:rPr>
                <a:t>or PLNT 4080</a:t>
              </a:r>
            </a:p>
          </xdr:txBody>
        </xdr:sp>
        <xdr:clientData/>
      </xdr:twoCellAnchor>
    </mc:Fallback>
  </mc:AlternateContent>
  <mc:AlternateContent xmlns:mc="http://schemas.openxmlformats.org/markup-compatibility/2006">
    <mc:Choice xmlns:v="urn:schemas-microsoft-com:vml" Requires="v"/>
    <mc:Fallback>
      <xdr:twoCellAnchor editAs="absolute">
        <xdr:from>
          <xdr:col>9</xdr:col>
          <xdr:colOff>203200</xdr:colOff>
          <xdr:row>5</xdr:row>
          <xdr:rowOff>0</xdr:rowOff>
        </xdr:from>
        <xdr:to>
          <xdr:col>10</xdr:col>
          <xdr:colOff>215900</xdr:colOff>
          <xdr:row>7</xdr:row>
          <xdr:rowOff>0</xdr:rowOff>
        </xdr:to>
        <xdr:sp macro="" textlink="">
          <xdr:nvSpPr>
            <xdr:cNvPr id="3119" name="Comment 47" hidden="1">
              <a:extLst>
                <a:ext uri="{FF2B5EF4-FFF2-40B4-BE49-F238E27FC236}">
                  <a16:creationId xmlns:a16="http://schemas.microsoft.com/office/drawing/2014/main" id="{921C4CA6-BE83-1640-AB70-6B7F6D4DCFD8}"/>
                </a:ext>
              </a:extLst>
            </xdr:cNvPr>
            <xdr:cNvSpPr txBox="1">
              <a:spLocks noChangeArrowheads="1"/>
            </xdr:cNvSpPr>
          </xdr:nvSpPr>
          <xdr:spPr bwMode="auto">
            <a:xfrm>
              <a:off x="1981200" y="800100"/>
              <a:ext cx="508000" cy="2794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or 1313</a:t>
              </a: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xdr:txBody>
        </xdr:sp>
        <xdr:clientData/>
      </xdr:twoCellAnchor>
    </mc:Fallback>
  </mc:AlternateContent>
  <mc:AlternateContent xmlns:mc="http://schemas.openxmlformats.org/markup-compatibility/2006">
    <mc:Choice xmlns:v="urn:schemas-microsoft-com:vml" Requires="v"/>
    <mc:Fallback>
      <xdr:twoCellAnchor editAs="absolute">
        <xdr:from>
          <xdr:col>9</xdr:col>
          <xdr:colOff>203200</xdr:colOff>
          <xdr:row>6</xdr:row>
          <xdr:rowOff>0</xdr:rowOff>
        </xdr:from>
        <xdr:to>
          <xdr:col>12</xdr:col>
          <xdr:colOff>101600</xdr:colOff>
          <xdr:row>7</xdr:row>
          <xdr:rowOff>0</xdr:rowOff>
        </xdr:to>
        <xdr:sp macro="" textlink="">
          <xdr:nvSpPr>
            <xdr:cNvPr id="3120" name="Comment 48" hidden="1">
              <a:extLst>
                <a:ext uri="{FF2B5EF4-FFF2-40B4-BE49-F238E27FC236}">
                  <a16:creationId xmlns:a16="http://schemas.microsoft.com/office/drawing/2014/main" id="{92D3AF38-E6D7-A94D-A689-5B966EA561B9}"/>
                </a:ext>
              </a:extLst>
            </xdr:cNvPr>
            <xdr:cNvSpPr txBox="1">
              <a:spLocks noChangeArrowheads="1"/>
            </xdr:cNvSpPr>
          </xdr:nvSpPr>
          <xdr:spPr bwMode="auto">
            <a:xfrm>
              <a:off x="1981200" y="914400"/>
              <a:ext cx="1155700" cy="1651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or 1413 or 3323</a:t>
              </a: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xdr:txBody>
        </xdr:sp>
        <xdr:clientData/>
      </xdr:twoCellAnchor>
    </mc:Fallback>
  </mc:AlternateContent>
  <mc:AlternateContent xmlns:mc="http://schemas.openxmlformats.org/markup-compatibility/2006">
    <mc:Choice xmlns:v="urn:schemas-microsoft-com:vml" Requires="v"/>
    <mc:Fallback>
      <xdr:twoCellAnchor editAs="absolute">
        <xdr:from>
          <xdr:col>9</xdr:col>
          <xdr:colOff>203200</xdr:colOff>
          <xdr:row>7</xdr:row>
          <xdr:rowOff>0</xdr:rowOff>
        </xdr:from>
        <xdr:to>
          <xdr:col>12</xdr:col>
          <xdr:colOff>101600</xdr:colOff>
          <xdr:row>8</xdr:row>
          <xdr:rowOff>0</xdr:rowOff>
        </xdr:to>
        <xdr:sp macro="" textlink="">
          <xdr:nvSpPr>
            <xdr:cNvPr id="3121" name="Comment 49" hidden="1">
              <a:extLst>
                <a:ext uri="{FF2B5EF4-FFF2-40B4-BE49-F238E27FC236}">
                  <a16:creationId xmlns:a16="http://schemas.microsoft.com/office/drawing/2014/main" id="{42E5A7EE-E29F-704E-9724-7EF4EEE9A0ED}"/>
                </a:ext>
              </a:extLst>
            </xdr:cNvPr>
            <xdr:cNvSpPr txBox="1">
              <a:spLocks noChangeArrowheads="1"/>
            </xdr:cNvSpPr>
          </xdr:nvSpPr>
          <xdr:spPr bwMode="auto">
            <a:xfrm>
              <a:off x="1981200" y="1079500"/>
              <a:ext cx="1155700" cy="1651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or 1483 or 1493</a:t>
              </a:r>
            </a:p>
          </xdr:txBody>
        </xdr:sp>
        <xdr:clientData/>
      </xdr:twoCellAnchor>
    </mc:Fallback>
  </mc:AlternateContent>
  <mc:AlternateContent xmlns:mc="http://schemas.openxmlformats.org/markup-compatibility/2006">
    <mc:Choice xmlns:v="urn:schemas-microsoft-com:vml" Requires="v"/>
    <mc:Fallback>
      <xdr:twoCellAnchor editAs="absolute">
        <xdr:from>
          <xdr:col>9</xdr:col>
          <xdr:colOff>0</xdr:colOff>
          <xdr:row>15</xdr:row>
          <xdr:rowOff>0</xdr:rowOff>
        </xdr:from>
        <xdr:to>
          <xdr:col>12</xdr:col>
          <xdr:colOff>0</xdr:colOff>
          <xdr:row>17</xdr:row>
          <xdr:rowOff>0</xdr:rowOff>
        </xdr:to>
        <xdr:sp macro="" textlink="">
          <xdr:nvSpPr>
            <xdr:cNvPr id="3124" name="Comment 52" hidden="1">
              <a:extLst>
                <a:ext uri="{FF2B5EF4-FFF2-40B4-BE49-F238E27FC236}">
                  <a16:creationId xmlns:a16="http://schemas.microsoft.com/office/drawing/2014/main" id="{2D59D2C3-9857-704E-9E59-A910596DBE8C}"/>
                </a:ext>
              </a:extLst>
            </xdr:cNvPr>
            <xdr:cNvSpPr txBox="1">
              <a:spLocks noChangeArrowheads="1"/>
            </xdr:cNvSpPr>
          </xdr:nvSpPr>
          <xdr:spPr bwMode="auto">
            <a:xfrm>
              <a:off x="1778000" y="2400300"/>
              <a:ext cx="1257300" cy="3302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Courses designated</a:t>
              </a:r>
            </a:p>
            <a:p>
              <a:pPr algn="l" rtl="0">
                <a:defRPr sz="1000"/>
              </a:pPr>
              <a:r>
                <a:rPr lang="en-US" sz="900" b="0" i="0" u="none" strike="noStrike" baseline="0%">
                  <a:solidFill>
                    <a:srgbClr val="000000"/>
                  </a:solidFill>
                  <a:latin typeface="Tahoma" pitchFamily="2" charset="0"/>
                  <a:ea typeface="Tahoma" pitchFamily="2" charset="0"/>
                  <a:cs typeface="Tahoma" pitchFamily="2" charset="0"/>
                </a:rPr>
                <a:t>A, H, N, or S</a:t>
              </a: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xdr:txBody>
        </xdr:sp>
        <xdr:clientData/>
      </xdr:twoCellAnchor>
    </mc:Fallback>
  </mc:AlternateContent>
  <mc:AlternateContent xmlns:mc="http://schemas.openxmlformats.org/markup-compatibility/2006">
    <mc:Choice xmlns:v="urn:schemas-microsoft-com:vml" Requires="v"/>
    <mc:Fallback>
      <xdr:twoCellAnchor editAs="absolute">
        <xdr:from>
          <xdr:col>9</xdr:col>
          <xdr:colOff>0</xdr:colOff>
          <xdr:row>16</xdr:row>
          <xdr:rowOff>0</xdr:rowOff>
        </xdr:from>
        <xdr:to>
          <xdr:col>12</xdr:col>
          <xdr:colOff>0</xdr:colOff>
          <xdr:row>18</xdr:row>
          <xdr:rowOff>0</xdr:rowOff>
        </xdr:to>
        <xdr:sp macro="" textlink="">
          <xdr:nvSpPr>
            <xdr:cNvPr id="3125" name="Comment 53" hidden="1">
              <a:extLst>
                <a:ext uri="{FF2B5EF4-FFF2-40B4-BE49-F238E27FC236}">
                  <a16:creationId xmlns:a16="http://schemas.microsoft.com/office/drawing/2014/main" id="{3F46B695-53E5-B447-8479-6CBA43EE5BE3}"/>
                </a:ext>
              </a:extLst>
            </xdr:cNvPr>
            <xdr:cNvSpPr txBox="1">
              <a:spLocks noChangeArrowheads="1"/>
            </xdr:cNvSpPr>
          </xdr:nvSpPr>
          <xdr:spPr bwMode="auto">
            <a:xfrm>
              <a:off x="1778000" y="2565400"/>
              <a:ext cx="1257300" cy="3302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Courses designated</a:t>
              </a:r>
            </a:p>
            <a:p>
              <a:pPr algn="l" rtl="0">
                <a:defRPr sz="1000"/>
              </a:pPr>
              <a:r>
                <a:rPr lang="en-US" sz="900" b="0" i="0" u="none" strike="noStrike" baseline="0%">
                  <a:solidFill>
                    <a:srgbClr val="000000"/>
                  </a:solidFill>
                  <a:latin typeface="Tahoma" pitchFamily="2" charset="0"/>
                  <a:ea typeface="Tahoma" pitchFamily="2" charset="0"/>
                  <a:cs typeface="Tahoma" pitchFamily="2" charset="0"/>
                </a:rPr>
                <a:t>A, H, N, or S</a:t>
              </a: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xdr:txBody>
        </xdr:sp>
        <xdr:clientData/>
      </xdr:twoCellAnchor>
    </mc:Fallback>
  </mc:AlternateContent>
  <mc:AlternateContent xmlns:mc="http://schemas.openxmlformats.org/markup-compatibility/2006">
    <mc:Choice xmlns:v="urn:schemas-microsoft-com:vml" Requires="v"/>
    <mc:Fallback>
      <xdr:twoCellAnchor editAs="absolute">
        <xdr:from>
          <xdr:col>9</xdr:col>
          <xdr:colOff>0</xdr:colOff>
          <xdr:row>17</xdr:row>
          <xdr:rowOff>0</xdr:rowOff>
        </xdr:from>
        <xdr:to>
          <xdr:col>12</xdr:col>
          <xdr:colOff>0</xdr:colOff>
          <xdr:row>19</xdr:row>
          <xdr:rowOff>0</xdr:rowOff>
        </xdr:to>
        <xdr:sp macro="" textlink="">
          <xdr:nvSpPr>
            <xdr:cNvPr id="3126" name="Comment 54" hidden="1">
              <a:extLst>
                <a:ext uri="{FF2B5EF4-FFF2-40B4-BE49-F238E27FC236}">
                  <a16:creationId xmlns:a16="http://schemas.microsoft.com/office/drawing/2014/main" id="{60ED4279-DDB2-5E44-9D66-A5CA2AA2F169}"/>
                </a:ext>
              </a:extLst>
            </xdr:cNvPr>
            <xdr:cNvSpPr txBox="1">
              <a:spLocks noChangeArrowheads="1"/>
            </xdr:cNvSpPr>
          </xdr:nvSpPr>
          <xdr:spPr bwMode="auto">
            <a:xfrm>
              <a:off x="1778000" y="2730500"/>
              <a:ext cx="1257300" cy="3429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Courses designated</a:t>
              </a:r>
            </a:p>
            <a:p>
              <a:pPr algn="l" rtl="0">
                <a:defRPr sz="1000"/>
              </a:pPr>
              <a:r>
                <a:rPr lang="en-US" sz="900" b="0" i="0" u="none" strike="noStrike" baseline="0%">
                  <a:solidFill>
                    <a:srgbClr val="000000"/>
                  </a:solidFill>
                  <a:latin typeface="Tahoma" pitchFamily="2" charset="0"/>
                  <a:ea typeface="Tahoma" pitchFamily="2" charset="0"/>
                  <a:cs typeface="Tahoma" pitchFamily="2" charset="0"/>
                </a:rPr>
                <a:t>A, H, N, or S</a:t>
              </a: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xdr:txBody>
        </xdr:sp>
        <xdr:clientData/>
      </xdr:twoCellAnchor>
    </mc:Fallback>
  </mc:AlternateContent>
  <mc:AlternateContent xmlns:mc="http://schemas.openxmlformats.org/markup-compatibility/2006">
    <mc:Choice xmlns:v="urn:schemas-microsoft-com:vml" Requires="v"/>
    <mc:Fallback>
      <xdr:twoCellAnchor editAs="absolute">
        <xdr:from>
          <xdr:col>24</xdr:col>
          <xdr:colOff>190500</xdr:colOff>
          <xdr:row>12</xdr:row>
          <xdr:rowOff>0</xdr:rowOff>
        </xdr:from>
        <xdr:to>
          <xdr:col>26</xdr:col>
          <xdr:colOff>0</xdr:colOff>
          <xdr:row>14</xdr:row>
          <xdr:rowOff>0</xdr:rowOff>
        </xdr:to>
        <xdr:sp macro="" textlink="">
          <xdr:nvSpPr>
            <xdr:cNvPr id="3130" name="Comment 58" hidden="1">
              <a:extLst>
                <a:ext uri="{FF2B5EF4-FFF2-40B4-BE49-F238E27FC236}">
                  <a16:creationId xmlns:a16="http://schemas.microsoft.com/office/drawing/2014/main" id="{0B09DCB1-A764-A541-9C1F-D668CDE661E0}"/>
                </a:ext>
              </a:extLst>
            </xdr:cNvPr>
            <xdr:cNvSpPr txBox="1">
              <a:spLocks noChangeArrowheads="1"/>
            </xdr:cNvSpPr>
          </xdr:nvSpPr>
          <xdr:spPr bwMode="auto">
            <a:xfrm>
              <a:off x="5257800" y="1905000"/>
              <a:ext cx="1130300" cy="3302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or SPCH 2713 or SPCH 3733</a:t>
              </a: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xdr:txBody>
        </xdr:sp>
        <xdr:clientData/>
      </xdr:twoCellAnchor>
    </mc:Fallback>
  </mc:AlternateContent>
  <mc:AlternateContent xmlns:mc="http://schemas.openxmlformats.org/markup-compatibility/2006">
    <mc:Choice xmlns:v="urn:schemas-microsoft-com:vml" Requires="v"/>
    <mc:Fallback>
      <xdr:twoCellAnchor editAs="absolute">
        <xdr:from>
          <xdr:col>24</xdr:col>
          <xdr:colOff>0</xdr:colOff>
          <xdr:row>8</xdr:row>
          <xdr:rowOff>0</xdr:rowOff>
        </xdr:from>
        <xdr:to>
          <xdr:col>25</xdr:col>
          <xdr:colOff>609600</xdr:colOff>
          <xdr:row>9</xdr:row>
          <xdr:rowOff>0</xdr:rowOff>
        </xdr:to>
        <xdr:sp macro="" textlink="">
          <xdr:nvSpPr>
            <xdr:cNvPr id="3133" name="Comment 61" hidden="1">
              <a:extLst>
                <a:ext uri="{FF2B5EF4-FFF2-40B4-BE49-F238E27FC236}">
                  <a16:creationId xmlns:a16="http://schemas.microsoft.com/office/drawing/2014/main" id="{E8304396-F145-B341-AFFB-B7138905BE6D}"/>
                </a:ext>
              </a:extLst>
            </xdr:cNvPr>
            <xdr:cNvSpPr txBox="1">
              <a:spLocks noChangeArrowheads="1"/>
            </xdr:cNvSpPr>
          </xdr:nvSpPr>
          <xdr:spPr bwMode="auto">
            <a:xfrm>
              <a:off x="5067300" y="1244600"/>
              <a:ext cx="1104900" cy="1651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or MATH 2144</a:t>
              </a: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xdr:txBody>
        </xdr:sp>
        <xdr:clientData/>
      </xdr:twoCellAnchor>
    </mc:Fallback>
  </mc:AlternateContent>
  <mc:AlternateContent xmlns:mc="http://schemas.openxmlformats.org/markup-compatibility/2006">
    <mc:Choice xmlns:v="urn:schemas-microsoft-com:vml" Requires="v"/>
    <mc:Fallback>
      <xdr:twoCellAnchor editAs="absolute">
        <xdr:from>
          <xdr:col>24</xdr:col>
          <xdr:colOff>0</xdr:colOff>
          <xdr:row>11</xdr:row>
          <xdr:rowOff>0</xdr:rowOff>
        </xdr:from>
        <xdr:to>
          <xdr:col>25</xdr:col>
          <xdr:colOff>647700</xdr:colOff>
          <xdr:row>14</xdr:row>
          <xdr:rowOff>0</xdr:rowOff>
        </xdr:to>
        <xdr:sp macro="" textlink="">
          <xdr:nvSpPr>
            <xdr:cNvPr id="3134" name="Comment 62" hidden="1">
              <a:extLst>
                <a:ext uri="{FF2B5EF4-FFF2-40B4-BE49-F238E27FC236}">
                  <a16:creationId xmlns:a16="http://schemas.microsoft.com/office/drawing/2014/main" id="{BEA4B0CE-B416-F747-9FBF-2B9B024F9016}"/>
                </a:ext>
              </a:extLst>
            </xdr:cNvPr>
            <xdr:cNvSpPr txBox="1">
              <a:spLocks noChangeArrowheads="1"/>
            </xdr:cNvSpPr>
          </xdr:nvSpPr>
          <xdr:spPr bwMode="auto">
            <a:xfrm>
              <a:off x="5067300" y="1739900"/>
              <a:ext cx="1143000" cy="4953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or BCOM 3113</a:t>
              </a:r>
            </a:p>
            <a:p>
              <a:pPr algn="l" rtl="0">
                <a:defRPr sz="1000"/>
              </a:pPr>
              <a:r>
                <a:rPr lang="en-US" sz="900" b="0" i="0" u="none" strike="noStrike" baseline="0%">
                  <a:solidFill>
                    <a:srgbClr val="000000"/>
                  </a:solidFill>
                  <a:latin typeface="Tahoma" pitchFamily="2" charset="0"/>
                  <a:ea typeface="Tahoma" pitchFamily="2" charset="0"/>
                  <a:cs typeface="Tahoma" pitchFamily="2" charset="0"/>
                </a:rPr>
                <a:t>or BCOM 3443</a:t>
              </a:r>
            </a:p>
            <a:p>
              <a:pPr algn="l" rtl="0">
                <a:defRPr sz="1000"/>
              </a:pPr>
              <a:r>
                <a:rPr lang="en-US" sz="900" b="0" i="0" u="none" strike="noStrike" baseline="0%">
                  <a:solidFill>
                    <a:srgbClr val="000000"/>
                  </a:solidFill>
                  <a:latin typeface="Tahoma" pitchFamily="2" charset="0"/>
                  <a:ea typeface="Tahoma" pitchFamily="2" charset="0"/>
                  <a:cs typeface="Tahoma" pitchFamily="2" charset="0"/>
                </a:rPr>
                <a:t>or ENGL 3323</a:t>
              </a: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xdr:txBody>
        </xdr:sp>
        <xdr:clientData/>
      </xdr:twoCellAnchor>
    </mc:Fallback>
  </mc:AlternateContent>
  <mc:AlternateContent xmlns:mc="http://schemas.openxmlformats.org/markup-compatibility/2006">
    <mc:Choice xmlns:v="urn:schemas-microsoft-com:vml" Requires="v"/>
    <mc:Fallback>
      <xdr:twoCellAnchor editAs="absolute">
        <xdr:from>
          <xdr:col>31</xdr:col>
          <xdr:colOff>0</xdr:colOff>
          <xdr:row>6</xdr:row>
          <xdr:rowOff>0</xdr:rowOff>
        </xdr:from>
        <xdr:to>
          <xdr:col>35</xdr:col>
          <xdr:colOff>50800</xdr:colOff>
          <xdr:row>8</xdr:row>
          <xdr:rowOff>0</xdr:rowOff>
        </xdr:to>
        <xdr:sp macro="" textlink="">
          <xdr:nvSpPr>
            <xdr:cNvPr id="3136" name="Comment 64" hidden="1">
              <a:extLst>
                <a:ext uri="{FF2B5EF4-FFF2-40B4-BE49-F238E27FC236}">
                  <a16:creationId xmlns:a16="http://schemas.microsoft.com/office/drawing/2014/main" id="{3799F41C-6D65-CF4B-AD7C-4FB48C6DB449}"/>
                </a:ext>
              </a:extLst>
            </xdr:cNvPr>
            <xdr:cNvSpPr txBox="1">
              <a:spLocks noChangeArrowheads="1"/>
            </xdr:cNvSpPr>
          </xdr:nvSpPr>
          <xdr:spPr bwMode="auto">
            <a:xfrm>
              <a:off x="8216900" y="914400"/>
              <a:ext cx="850900" cy="3302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OR ANSI 3423</a:t>
              </a:r>
            </a:p>
          </xdr:txBody>
        </xdr:sp>
        <xdr:clientData/>
      </xdr:twoCellAnchor>
    </mc:Fallback>
  </mc:AlternateContent>
  <mc:AlternateContent xmlns:mc="http://schemas.openxmlformats.org/markup-compatibility/2006">
    <mc:Choice xmlns:v="urn:schemas-microsoft-com:vml" Requires="v"/>
    <mc:Fallback>
      <xdr:twoCellAnchor editAs="absolute">
        <xdr:from>
          <xdr:col>31</xdr:col>
          <xdr:colOff>0</xdr:colOff>
          <xdr:row>15</xdr:row>
          <xdr:rowOff>0</xdr:rowOff>
        </xdr:from>
        <xdr:to>
          <xdr:col>35</xdr:col>
          <xdr:colOff>0</xdr:colOff>
          <xdr:row>18</xdr:row>
          <xdr:rowOff>0</xdr:rowOff>
        </xdr:to>
        <xdr:sp macro="" textlink="">
          <xdr:nvSpPr>
            <xdr:cNvPr id="3137" name="Comment 65" hidden="1">
              <a:extLst>
                <a:ext uri="{FF2B5EF4-FFF2-40B4-BE49-F238E27FC236}">
                  <a16:creationId xmlns:a16="http://schemas.microsoft.com/office/drawing/2014/main" id="{9EC6F08F-824F-EF4E-80DA-3C8100FDF173}"/>
                </a:ext>
              </a:extLst>
            </xdr:cNvPr>
            <xdr:cNvSpPr txBox="1">
              <a:spLocks noChangeArrowheads="1"/>
            </xdr:cNvSpPr>
          </xdr:nvSpPr>
          <xdr:spPr bwMode="auto">
            <a:xfrm>
              <a:off x="8216900" y="2400300"/>
              <a:ext cx="800100" cy="4953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pitchFamily="2" charset="0"/>
                  <a:ea typeface="Tahoma" pitchFamily="2" charset="0"/>
                  <a:cs typeface="Tahoma" pitchFamily="2" charset="0"/>
                </a:rPr>
                <a:t>OR 4573 OR 4933</a:t>
              </a:r>
            </a:p>
          </xdr:txBody>
        </xdr:sp>
        <xdr:clientData/>
      </xdr:twoCellAnchor>
    </mc:Fallback>
  </mc:AlternateContent>
  <mc:AlternateContent xmlns:mc="http://schemas.openxmlformats.org/markup-compatibility/2006">
    <mc:Choice xmlns:v="urn:schemas-microsoft-com:vml" Requires="v"/>
    <mc:Fallback>
      <xdr:twoCellAnchor editAs="absolute">
        <xdr:from>
          <xdr:col>33</xdr:col>
          <xdr:colOff>76200</xdr:colOff>
          <xdr:row>17</xdr:row>
          <xdr:rowOff>12700</xdr:rowOff>
        </xdr:from>
        <xdr:to>
          <xdr:col>35</xdr:col>
          <xdr:colOff>990600</xdr:colOff>
          <xdr:row>22</xdr:row>
          <xdr:rowOff>0</xdr:rowOff>
        </xdr:to>
        <xdr:sp macro="" textlink="">
          <xdr:nvSpPr>
            <xdr:cNvPr id="3138" name="Comment 66" hidden="1">
              <a:extLst>
                <a:ext uri="{FF2B5EF4-FFF2-40B4-BE49-F238E27FC236}">
                  <a16:creationId xmlns:a16="http://schemas.microsoft.com/office/drawing/2014/main" id="{B136D844-A541-6B4D-9478-67FFAF3E06F4}"/>
                </a:ext>
              </a:extLst>
            </xdr:cNvPr>
            <xdr:cNvSpPr txBox="1">
              <a:spLocks noChangeArrowheads="1"/>
            </xdr:cNvSpPr>
          </xdr:nvSpPr>
          <xdr:spPr bwMode="auto">
            <a:xfrm>
              <a:off x="8293100" y="2743200"/>
              <a:ext cx="1714500" cy="9017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pitchFamily="2" charset="0"/>
                  <a:ea typeface="Tahoma" pitchFamily="2" charset="0"/>
                  <a:cs typeface="Tahoma" pitchFamily="2" charset="0"/>
                </a:rPr>
                <a:t>OR PLNT 3011</a:t>
              </a:r>
            </a:p>
          </xdr:txBody>
        </xdr:sp>
        <xdr:clientData/>
      </xdr:twoCellAnchor>
    </mc:Fallback>
  </mc:AlternateContent>
</xdr:wsDr>
</file>

<file path=xl/drawings/drawing2.xml><?xml version="1.0" encoding="utf-8"?>
<xdr:wsDr xmlns:xdr="http://purl.oclc.org/ooxml/drawingml/spreadsheetDrawing" xmlns:a="http://purl.oclc.org/ooxml/drawingml/main">
  <xdr:twoCellAnchor>
    <xdr:from>
      <xdr:col>0</xdr:col>
      <xdr:colOff>38100</xdr:colOff>
      <xdr:row>32</xdr:row>
      <xdr:rowOff>156882</xdr:rowOff>
    </xdr:from>
    <xdr:to>
      <xdr:col>5</xdr:col>
      <xdr:colOff>857250</xdr:colOff>
      <xdr:row>36</xdr:row>
      <xdr:rowOff>168088</xdr:rowOff>
    </xdr:to>
    <xdr:sp macro="" textlink="">
      <xdr:nvSpPr>
        <xdr:cNvPr id="2" name="Text Box 1">
          <a:extLst>
            <a:ext uri="{FF2B5EF4-FFF2-40B4-BE49-F238E27FC236}">
              <a16:creationId xmlns:a16="http://schemas.microsoft.com/office/drawing/2014/main" id="{00000000-0008-0000-0100-000002000000}"/>
            </a:ext>
          </a:extLst>
        </xdr:cNvPr>
        <xdr:cNvSpPr txBox="1">
          <a:spLocks noChangeArrowheads="1"/>
        </xdr:cNvSpPr>
      </xdr:nvSpPr>
      <xdr:spPr bwMode="auto">
        <a:xfrm>
          <a:off x="38100" y="6881532"/>
          <a:ext cx="6391275" cy="773206"/>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27432" tIns="22860" rIns="0" bIns="0" anchor="t" upright="1"/>
        <a:lstStyle/>
        <a:p>
          <a:pPr algn="l" rtl="0">
            <a:defRPr sz="1000"/>
          </a:pPr>
          <a:r>
            <a:rPr lang="en-US" sz="1100" b="0" i="0" u="none" strike="noStrike" baseline="0%">
              <a:solidFill>
                <a:srgbClr val="000000"/>
              </a:solidFill>
              <a:latin typeface="Arial"/>
              <a:cs typeface="Arial"/>
            </a:rPr>
            <a:t>This is a copy of your graduation check based on the information currently on file in our office.  Please read this information carefully. If there is anything you do not understand, you should contact your advisor. He/She has also received a copy.  Be sure to </a:t>
          </a:r>
          <a:r>
            <a:rPr lang="en-US" sz="1100" b="1" i="0" u="none" strike="noStrike" baseline="0%">
              <a:solidFill>
                <a:srgbClr val="000000"/>
              </a:solidFill>
              <a:latin typeface="Arial"/>
              <a:cs typeface="Arial"/>
            </a:rPr>
            <a:t>file a Diploma Application when enrolling for your final semester. </a:t>
          </a:r>
        </a:p>
      </xdr:txBody>
    </xdr:sp>
    <xdr:clientData/>
  </xdr:twoCellAnchor>
  <xdr:twoCellAnchor>
    <xdr:from>
      <xdr:col>0</xdr:col>
      <xdr:colOff>47624</xdr:colOff>
      <xdr:row>3</xdr:row>
      <xdr:rowOff>123825</xdr:rowOff>
    </xdr:from>
    <xdr:to>
      <xdr:col>7</xdr:col>
      <xdr:colOff>89646</xdr:colOff>
      <xdr:row>5</xdr:row>
      <xdr:rowOff>0</xdr:rowOff>
    </xdr:to>
    <xdr:sp macro="" textlink="">
      <xdr:nvSpPr>
        <xdr:cNvPr id="3" name="Text Box 2">
          <a:extLst>
            <a:ext uri="{FF2B5EF4-FFF2-40B4-BE49-F238E27FC236}">
              <a16:creationId xmlns:a16="http://schemas.microsoft.com/office/drawing/2014/main" id="{00000000-0008-0000-0100-000003000000}"/>
            </a:ext>
          </a:extLst>
        </xdr:cNvPr>
        <xdr:cNvSpPr txBox="1">
          <a:spLocks noChangeArrowheads="1"/>
        </xdr:cNvSpPr>
      </xdr:nvSpPr>
      <xdr:spPr bwMode="auto">
        <a:xfrm>
          <a:off x="47624" y="752475"/>
          <a:ext cx="6480922" cy="466725"/>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27432" tIns="22860" rIns="27432" bIns="0" anchor="t" upright="1"/>
        <a:lstStyle/>
        <a:p>
          <a:pPr algn="l" rtl="0">
            <a:defRPr sz="1000"/>
          </a:pPr>
          <a:r>
            <a:rPr lang="en-US" sz="1000" b="1" i="0" u="none" strike="noStrike" baseline="0%">
              <a:solidFill>
                <a:srgbClr val="000000"/>
              </a:solidFill>
              <a:latin typeface="Arial"/>
              <a:cs typeface="Arial"/>
            </a:rPr>
            <a:t>IT IS THE RESPONSIBILITY OF EACH STUDENT TO FULFILL ALL REQUIREMENTS FOR GRADUATION.  DO NOT TOTALLY RELY ON YOUR ADVISOR OR YOUR GRADUATION CHECK.  </a:t>
          </a:r>
          <a:r>
            <a:rPr lang="en-US" sz="1000" b="1" i="0" u="sng" strike="noStrike" baseline="0%">
              <a:solidFill>
                <a:srgbClr val="000000"/>
              </a:solidFill>
              <a:latin typeface="Arial"/>
              <a:cs typeface="Arial"/>
            </a:rPr>
            <a:t>KNOW YOUR OWN RECORDS!</a:t>
          </a:r>
        </a:p>
      </xdr:txBody>
    </xdr:sp>
    <xdr:clientData/>
  </xdr:twoCellAnchor>
</xdr:wsDr>
</file>

<file path=xl/theme/theme1.xml><?xml version="1.0" encoding="utf-8"?>
<a:theme xmlns:a="http://purl.oclc.org/ooxml/drawingml/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
                <a:satMod val="300%"/>
              </a:schemeClr>
            </a:gs>
            <a:gs pos="35%">
              <a:schemeClr val="phClr">
                <a:tint val="37%"/>
                <a:satMod val="300%"/>
              </a:schemeClr>
            </a:gs>
            <a:gs pos="100%">
              <a:schemeClr val="phClr">
                <a:tint val="15%"/>
                <a:satMod val="350%"/>
              </a:schemeClr>
            </a:gs>
          </a:gsLst>
          <a:lin ang="16200000" scaled="1"/>
        </a:gradFill>
        <a:gradFill rotWithShape="1">
          <a:gsLst>
            <a:gs pos="0%">
              <a:schemeClr val="phClr">
                <a:shade val="51%"/>
                <a:satMod val="130%"/>
              </a:schemeClr>
            </a:gs>
            <a:gs pos="80%">
              <a:schemeClr val="phClr">
                <a:shade val="93%"/>
                <a:satMod val="130%"/>
              </a:schemeClr>
            </a:gs>
            <a:gs pos="100%">
              <a:schemeClr val="phClr">
                <a:shade val="94%"/>
                <a:satMod val="135%"/>
              </a:schemeClr>
            </a:gs>
          </a:gsLst>
          <a:lin ang="16200000" scaled="0"/>
        </a:gradFill>
      </a:fillStyleLst>
      <a:lnStyleLst>
        <a:ln w="9525" cap="flat" cmpd="sng" algn="ctr">
          <a:solidFill>
            <a:schemeClr val="phClr">
              <a:shade val="95%"/>
              <a:satMod val="105%"/>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
              </a:srgbClr>
            </a:outerShdw>
          </a:effectLst>
        </a:effectStyle>
        <a:effectStyle>
          <a:effectLst>
            <a:outerShdw blurRad="40000" dist="23000" dir="5400000" rotWithShape="0">
              <a:srgbClr val="000000">
                <a:alpha val="35%"/>
              </a:srgbClr>
            </a:outerShdw>
          </a:effectLst>
        </a:effectStyle>
        <a:effectStyle>
          <a:effectLst>
            <a:outerShdw blurRad="40000" dist="23000" dir="5400000" rotWithShape="0">
              <a:srgbClr val="000000">
                <a:alpha val="35%"/>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
                <a:satMod val="350%"/>
              </a:schemeClr>
            </a:gs>
            <a:gs pos="40%">
              <a:schemeClr val="phClr">
                <a:tint val="45%"/>
                <a:shade val="99%"/>
                <a:satMod val="350%"/>
              </a:schemeClr>
            </a:gs>
            <a:gs pos="100%">
              <a:schemeClr val="phClr">
                <a:shade val="20%"/>
                <a:satMod val="255%"/>
              </a:schemeClr>
            </a:gs>
          </a:gsLst>
          <a:path path="circle">
            <a:fillToRect l="50%" t="-80%" r="50%" b="180%"/>
          </a:path>
        </a:gradFill>
        <a:gradFill rotWithShape="1">
          <a:gsLst>
            <a:gs pos="0%">
              <a:schemeClr val="phClr">
                <a:tint val="80%"/>
                <a:satMod val="300%"/>
              </a:schemeClr>
            </a:gs>
            <a:gs pos="100%">
              <a:schemeClr val="phClr">
                <a:shade val="30%"/>
                <a:satMod val="200%"/>
              </a:schemeClr>
            </a:gs>
          </a:gsLst>
          <a:path path="circle">
            <a:fillToRect l="50%" t="50%" r="50%" b="5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purl.oclc.org/ooxml/officeDocument/relationships/drawing" Target="../drawings/drawing1.xml"/><Relationship Id="rId1" Type="http://purl.oclc.org/ooxml/officeDocument/relationships/printerSettings" Target="../printerSettings/printerSettings1.bin"/><Relationship Id="rId4" Type="http://purl.oclc.org/ooxml/officeDocument/relationships/comments" Target="../comments1.xml"/></Relationships>
</file>

<file path=xl/worksheets/_rels/sheet2.xml.rels><?xml version="1.0" encoding="UTF-8" standalone="yes"?>
<Relationships xmlns="http://schemas.openxmlformats.org/package/2006/relationships"><Relationship Id="rId2" Type="http://purl.oclc.org/ooxml/officeDocument/relationships/drawing" Target="../drawings/drawing2.xml"/><Relationship Id="rId1" Type="http://purl.oclc.org/ooxml/officeDocument/relationships/printerSettings" Target="../printerSettings/printerSettings2.bin"/></Relationships>
</file>

<file path=xl/worksheets/_rels/sheet3.xml.rels><?xml version="1.0" encoding="UTF-8" standalone="yes"?>
<Relationships xmlns="http://schemas.openxmlformats.org/package/2006/relationships"><Relationship Id="rId1" Type="http://purl.oclc.org/ooxml/officeDocument/relationships/printerSettings" Target="../printerSettings/printerSettings3.bin"/></Relationships>
</file>

<file path=xl/worksheets/sheet1.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1:AK63"/>
  <sheetViews>
    <sheetView showGridLines="0" tabSelected="1" zoomScaleNormal="100" workbookViewId="0">
      <selection activeCell="Z18" sqref="Z18"/>
    </sheetView>
  </sheetViews>
  <sheetFormatPr baseColWidth="10" defaultColWidth="9.1640625" defaultRowHeight="13" x14ac:dyDescent="0.15"/>
  <cols>
    <col min="1" max="1" width="1.5" style="38" customWidth="1"/>
    <col min="2" max="3" width="6.5" style="38" customWidth="1"/>
    <col min="4" max="5" width="3.5" style="38" customWidth="1"/>
    <col min="6" max="6" width="3.5" style="45" hidden="1" customWidth="1"/>
    <col min="7" max="7" width="5.5" style="45" hidden="1" customWidth="1"/>
    <col min="8" max="8" width="6.5" style="45" hidden="1" customWidth="1"/>
    <col min="9" max="9" width="1.83203125" style="45" customWidth="1"/>
    <col min="10" max="11" width="6.5" style="38" customWidth="1"/>
    <col min="12" max="12" width="3.5" style="38" customWidth="1"/>
    <col min="13" max="13" width="4.5" style="38" customWidth="1"/>
    <col min="14" max="14" width="3.5" style="38" hidden="1" customWidth="1"/>
    <col min="15" max="15" width="2.5" style="38" hidden="1" customWidth="1"/>
    <col min="16" max="16" width="3.5" style="45" hidden="1" customWidth="1"/>
    <col min="17" max="17" width="2" style="38" customWidth="1"/>
    <col min="18" max="18" width="6.1640625" style="38" customWidth="1"/>
    <col min="19" max="19" width="5.5" style="38" customWidth="1"/>
    <col min="20" max="20" width="6.5" style="38" customWidth="1"/>
    <col min="21" max="21" width="4.5" style="38" hidden="1" customWidth="1"/>
    <col min="22" max="22" width="5" style="38" hidden="1" customWidth="1"/>
    <col min="23" max="23" width="4.5" style="38" hidden="1" customWidth="1"/>
    <col min="24" max="24" width="2" style="38" customWidth="1"/>
    <col min="25" max="25" width="6.5" style="38" customWidth="1"/>
    <col min="26" max="26" width="10.83203125" style="38" customWidth="1"/>
    <col min="27" max="27" width="1.5" style="38" customWidth="1"/>
    <col min="28" max="28" width="7" style="38" customWidth="1"/>
    <col min="29" max="29" width="8" style="38" customWidth="1"/>
    <col min="30" max="30" width="7.5" style="38" customWidth="1"/>
    <col min="31" max="31" width="4.5" style="38" hidden="1" customWidth="1"/>
    <col min="32" max="32" width="5.1640625" style="38" hidden="1" customWidth="1"/>
    <col min="33" max="33" width="5.5" style="38" hidden="1" customWidth="1"/>
    <col min="34" max="34" width="2" style="62" customWidth="1"/>
    <col min="35" max="35" width="8.5" style="38" customWidth="1"/>
    <col min="36" max="36" width="13.5" style="38" customWidth="1"/>
    <col min="37" max="37" width="9.1640625" style="62"/>
    <col min="38" max="16384" width="9.1640625" style="38"/>
  </cols>
  <sheetData>
    <row r="1" spans="2:37" s="31" customFormat="1" ht="23.25" customHeight="1" x14ac:dyDescent="0.2">
      <c r="B1" s="29" t="s">
        <v>18</v>
      </c>
      <c r="C1" s="157" t="s">
        <v>76</v>
      </c>
      <c r="D1" s="157"/>
      <c r="E1" s="157"/>
      <c r="F1" s="157"/>
      <c r="G1" s="157"/>
      <c r="H1" s="157"/>
      <c r="I1" s="157"/>
      <c r="J1" s="157"/>
      <c r="K1" s="157"/>
      <c r="L1" s="157"/>
      <c r="M1" s="157"/>
      <c r="N1" s="157"/>
      <c r="O1" s="157"/>
      <c r="P1" s="157"/>
      <c r="Q1" s="157"/>
      <c r="R1" s="157"/>
      <c r="S1" s="29" t="s">
        <v>6</v>
      </c>
      <c r="T1" s="157">
        <v>99999999</v>
      </c>
      <c r="U1" s="157"/>
      <c r="V1" s="157"/>
      <c r="W1" s="157"/>
      <c r="X1" s="157"/>
      <c r="Y1" s="157"/>
      <c r="Z1" s="157"/>
      <c r="AA1" s="161" t="s">
        <v>61</v>
      </c>
      <c r="AB1" s="161"/>
      <c r="AC1" s="161"/>
      <c r="AD1" s="29" t="s">
        <v>19</v>
      </c>
      <c r="AE1" s="29"/>
      <c r="AF1" s="29"/>
      <c r="AG1" s="29"/>
      <c r="AH1" s="158" t="s">
        <v>77</v>
      </c>
      <c r="AI1" s="158"/>
      <c r="AJ1" s="158"/>
      <c r="AK1" s="117"/>
    </row>
    <row r="2" spans="2:37" ht="23" hidden="1" x14ac:dyDescent="0.25">
      <c r="B2" s="32"/>
      <c r="C2" s="32"/>
      <c r="D2" s="33"/>
      <c r="E2" s="34"/>
      <c r="F2" s="34"/>
      <c r="G2" s="34"/>
      <c r="H2" s="34"/>
      <c r="I2" s="34"/>
      <c r="J2" s="34"/>
      <c r="K2" s="34"/>
      <c r="L2" s="34"/>
      <c r="M2" s="34"/>
      <c r="N2" s="34"/>
      <c r="O2" s="34"/>
      <c r="P2" s="34"/>
      <c r="Q2" s="34"/>
      <c r="R2" s="34"/>
      <c r="S2" s="34"/>
      <c r="T2" s="32"/>
      <c r="U2" s="35"/>
      <c r="V2" s="35"/>
      <c r="W2" s="35"/>
      <c r="X2" s="36"/>
      <c r="Y2" s="36"/>
      <c r="Z2" s="36"/>
      <c r="AA2" s="30"/>
      <c r="AB2" s="30"/>
      <c r="AC2" s="30"/>
      <c r="AD2" s="32"/>
      <c r="AE2" s="32"/>
      <c r="AF2" s="32"/>
      <c r="AG2" s="32"/>
      <c r="AH2" s="37"/>
      <c r="AI2" s="37"/>
      <c r="AJ2" s="37"/>
    </row>
    <row r="3" spans="2:37" ht="18" x14ac:dyDescent="0.2">
      <c r="B3" s="39" t="s">
        <v>67</v>
      </c>
      <c r="C3" s="40"/>
      <c r="D3" s="40"/>
      <c r="E3" s="41"/>
      <c r="F3" s="41"/>
      <c r="G3" s="41"/>
      <c r="H3" s="42"/>
      <c r="I3" s="43"/>
      <c r="J3" s="101"/>
      <c r="K3" s="101"/>
      <c r="L3" s="101"/>
      <c r="M3" s="101"/>
      <c r="N3" s="101"/>
      <c r="O3" s="101"/>
      <c r="P3" s="101"/>
      <c r="Q3" s="101"/>
      <c r="R3" s="80" t="s">
        <v>65</v>
      </c>
      <c r="S3" s="101"/>
      <c r="T3" s="32"/>
      <c r="U3" s="35"/>
      <c r="V3" s="35"/>
      <c r="W3" s="35"/>
      <c r="X3" s="102"/>
      <c r="Y3" s="102"/>
      <c r="Z3" s="102"/>
      <c r="AA3" s="30"/>
      <c r="AB3" s="80" t="s">
        <v>66</v>
      </c>
      <c r="AC3" s="44"/>
      <c r="AD3" s="44"/>
      <c r="AE3" s="44"/>
      <c r="AF3" s="44"/>
      <c r="AG3" s="44"/>
      <c r="AH3" s="44"/>
      <c r="AI3" s="44"/>
      <c r="AJ3" s="82" t="s">
        <v>81</v>
      </c>
    </row>
    <row r="4" spans="2:37" ht="9" customHeight="1" x14ac:dyDescent="0.15">
      <c r="B4" s="45"/>
      <c r="C4" s="45"/>
      <c r="D4" s="45"/>
      <c r="E4" s="45"/>
      <c r="J4" s="45"/>
      <c r="K4" s="45"/>
      <c r="L4" s="45"/>
      <c r="M4" s="45"/>
      <c r="N4" s="45"/>
      <c r="O4" s="45"/>
      <c r="Q4" s="45"/>
      <c r="R4" s="45"/>
      <c r="S4" s="45"/>
      <c r="T4" s="45"/>
      <c r="U4" s="45"/>
      <c r="V4" s="45"/>
      <c r="W4" s="45"/>
      <c r="X4" s="45"/>
      <c r="Y4" s="45"/>
      <c r="Z4" s="45"/>
      <c r="AA4" s="45"/>
      <c r="AB4" s="45"/>
      <c r="AC4" s="45"/>
      <c r="AD4" s="45"/>
      <c r="AE4" s="45"/>
      <c r="AF4" s="45"/>
      <c r="AG4" s="45"/>
      <c r="AH4" s="41"/>
      <c r="AI4" s="45"/>
      <c r="AJ4" s="45"/>
    </row>
    <row r="5" spans="2:37" x14ac:dyDescent="0.15">
      <c r="B5" s="46" t="s">
        <v>20</v>
      </c>
      <c r="C5" s="46"/>
      <c r="D5" s="47" t="s">
        <v>21</v>
      </c>
      <c r="E5" s="47"/>
      <c r="F5" s="48" t="s">
        <v>22</v>
      </c>
      <c r="G5" s="48" t="s">
        <v>23</v>
      </c>
      <c r="H5" s="48" t="s">
        <v>24</v>
      </c>
      <c r="I5" s="48"/>
      <c r="J5" s="45"/>
      <c r="K5" s="47" t="s">
        <v>25</v>
      </c>
      <c r="L5" s="47"/>
      <c r="M5" s="47"/>
      <c r="N5" s="45"/>
      <c r="O5" s="45"/>
      <c r="Q5" s="45"/>
      <c r="R5" s="47" t="s">
        <v>20</v>
      </c>
      <c r="S5" s="47"/>
      <c r="T5" s="47" t="s">
        <v>21</v>
      </c>
      <c r="U5" s="48" t="s">
        <v>22</v>
      </c>
      <c r="V5" s="48" t="s">
        <v>23</v>
      </c>
      <c r="W5" s="48" t="s">
        <v>24</v>
      </c>
      <c r="X5" s="45"/>
      <c r="Y5" s="47" t="s">
        <v>25</v>
      </c>
      <c r="Z5" s="45"/>
      <c r="AA5" s="45"/>
      <c r="AB5" s="47" t="s">
        <v>20</v>
      </c>
      <c r="AC5" s="47"/>
      <c r="AD5" s="47" t="s">
        <v>21</v>
      </c>
      <c r="AE5" s="48" t="s">
        <v>22</v>
      </c>
      <c r="AF5" s="48" t="s">
        <v>23</v>
      </c>
      <c r="AG5" s="48" t="s">
        <v>24</v>
      </c>
      <c r="AH5" s="41"/>
      <c r="AI5" s="47" t="s">
        <v>25</v>
      </c>
      <c r="AJ5" s="45"/>
    </row>
    <row r="6" spans="2:37" ht="9" customHeight="1" x14ac:dyDescent="0.15">
      <c r="B6" s="45"/>
      <c r="C6" s="41"/>
      <c r="D6" s="45"/>
      <c r="E6" s="45"/>
      <c r="J6" s="45"/>
      <c r="K6" s="49"/>
      <c r="L6" s="49"/>
      <c r="M6" s="49"/>
      <c r="N6" s="49"/>
      <c r="O6" s="49"/>
      <c r="P6" s="49"/>
      <c r="Q6" s="45"/>
      <c r="R6" s="45"/>
      <c r="S6" s="45"/>
      <c r="T6" s="41"/>
      <c r="U6" s="45"/>
      <c r="V6" s="45"/>
      <c r="W6" s="45"/>
      <c r="X6" s="45"/>
      <c r="Y6" s="41"/>
      <c r="Z6" s="45"/>
      <c r="AA6" s="45"/>
      <c r="AB6" s="45"/>
      <c r="AC6" s="45"/>
      <c r="AD6" s="45"/>
      <c r="AE6" s="45"/>
      <c r="AF6" s="45"/>
      <c r="AG6" s="45"/>
      <c r="AH6" s="41"/>
      <c r="AI6" s="45"/>
      <c r="AJ6" s="45"/>
    </row>
    <row r="7" spans="2:37" x14ac:dyDescent="0.15">
      <c r="B7" s="50" t="s">
        <v>26</v>
      </c>
      <c r="C7" s="51">
        <v>1113</v>
      </c>
      <c r="D7" s="146"/>
      <c r="E7" s="147"/>
      <c r="F7" s="52">
        <f t="shared" ref="F7:F23" si="0">IF(I7&lt;&gt;"",I7,3)*IF(D7="A",4,IF(D7="B",3,IF(D7="C",2,IF(D7="D",1,IF(AND(D7&gt;=0,D7&lt;=4,ISNUMBER(D7)),D7,0)))))</f>
        <v>0</v>
      </c>
      <c r="G7" s="52" t="str">
        <f t="shared" ref="G7:G23" si="1">IF(OR(D7="A",D7="B",D7="C",D7="D",D7="F",AND(D7&gt;=0,D7&lt;=4,ISNUMBER(D7))),IF(I7&lt;&gt;"",I7,3),"")</f>
        <v/>
      </c>
      <c r="H7" s="52" t="str">
        <f t="shared" ref="H7:H23" si="2">IF(OR(D7="A",D7="B",D7="C",D7="D",D7="P",AND(D7&gt;=0,D7&lt;=4,ISNUMBER(D7))),IF(I7&lt;&gt;"",I7,3),"")</f>
        <v/>
      </c>
      <c r="I7" s="53"/>
      <c r="J7" s="159"/>
      <c r="K7" s="159"/>
      <c r="L7" s="159"/>
      <c r="M7" s="159"/>
      <c r="N7" s="119"/>
      <c r="O7" s="119"/>
      <c r="P7" s="119"/>
      <c r="Q7" s="45"/>
      <c r="R7" s="50" t="s">
        <v>27</v>
      </c>
      <c r="S7" s="51">
        <v>1011</v>
      </c>
      <c r="T7" s="123"/>
      <c r="U7" s="52">
        <f>IF(X7&lt;&gt;"",X7,3)*IF(T7="A",4,IF(T7="B",3,IF(T7="C",2,IF(T7="D",1,IF(AND(T7&gt;=0,T7&lt;=4,ISNUMBER(T7)),T7,0)))))</f>
        <v>0</v>
      </c>
      <c r="V7" s="52" t="str">
        <f>IF(OR(T7="A",T7="B",T7="C",T7="D",T7="F",AND(T7&gt;=0,T7&lt;=4,ISNUMBER(T7))),IF(X7&lt;&gt;"",X7,3),"")</f>
        <v/>
      </c>
      <c r="W7" s="52" t="str">
        <f>IF(OR(T7="A",T7="B",T7="C",T7="D",T7="P",AND(T7&gt;=0,T7&lt;=4,ISNUMBER(T7))),IF(X7&lt;&gt;"",X7,3),"")</f>
        <v/>
      </c>
      <c r="X7" s="53">
        <v>1</v>
      </c>
      <c r="Y7" s="160"/>
      <c r="Z7" s="160"/>
      <c r="AA7" s="45"/>
      <c r="AB7" s="72" t="s">
        <v>75</v>
      </c>
      <c r="AC7" s="55"/>
      <c r="AD7" s="55"/>
      <c r="AE7" s="41"/>
      <c r="AF7" s="41"/>
      <c r="AG7" s="41"/>
      <c r="AH7" s="42"/>
      <c r="AI7" s="43"/>
      <c r="AJ7" s="43"/>
    </row>
    <row r="8" spans="2:37" x14ac:dyDescent="0.15">
      <c r="B8" s="50" t="s">
        <v>26</v>
      </c>
      <c r="C8" s="78">
        <v>1213</v>
      </c>
      <c r="D8" s="146"/>
      <c r="E8" s="147"/>
      <c r="F8" s="52">
        <f t="shared" si="0"/>
        <v>0</v>
      </c>
      <c r="G8" s="52" t="str">
        <f t="shared" si="1"/>
        <v/>
      </c>
      <c r="H8" s="52" t="str">
        <f t="shared" si="2"/>
        <v/>
      </c>
      <c r="I8" s="53"/>
      <c r="J8" s="148"/>
      <c r="K8" s="148"/>
      <c r="L8" s="148"/>
      <c r="M8" s="148"/>
      <c r="N8" s="119"/>
      <c r="O8" s="119"/>
      <c r="P8" s="119"/>
      <c r="Q8" s="45"/>
      <c r="R8" s="74" t="s">
        <v>52</v>
      </c>
      <c r="S8" s="51">
        <v>1213</v>
      </c>
      <c r="T8" s="123"/>
      <c r="U8" s="52">
        <f t="shared" ref="U8:U14" si="3">IF(X8&lt;&gt;"",X8,3)*IF(T8="A",4,IF(T8="B",3,IF(T8="C",2,IF(T8="D",1,IF(AND(T8&gt;=0,T8&lt;=4,ISNUMBER(T8)),T8,0)))))</f>
        <v>0</v>
      </c>
      <c r="V8" s="52" t="str">
        <f t="shared" ref="V8:V14" si="4">IF(OR(T8="A",T8="B",T8="C",T8="D",T8="F",AND(T8&gt;=0,T8&lt;=4,ISNUMBER(T8))),IF(X8&lt;&gt;"",X8,3),"")</f>
        <v/>
      </c>
      <c r="W8" s="52" t="str">
        <f t="shared" ref="W8:W15" si="5">IF(OR(T8="A",T8="B",T8="C",T8="D",T8="P",AND(T8&gt;=0,T8&lt;=4,ISNUMBER(T8))),IF(X8&lt;&gt;"",X8,3),"")</f>
        <v/>
      </c>
      <c r="X8" s="53"/>
      <c r="Y8" s="156"/>
      <c r="Z8" s="156"/>
      <c r="AA8" s="45"/>
      <c r="AB8" s="74" t="s">
        <v>33</v>
      </c>
      <c r="AC8" s="103">
        <v>3023</v>
      </c>
      <c r="AD8" s="132"/>
      <c r="AE8" s="52">
        <f t="shared" ref="AE8" si="6">IF(AH8&lt;&gt;"",AH8,3)*IF(AD8="A",4,IF(AD8="B",3,IF(AD8="C",2,IF(AD8="D",1,IF(AND(AD8&gt;=0,AD8&lt;=4,ISNUMBER(AD8)),AD8,0)))))</f>
        <v>0</v>
      </c>
      <c r="AF8" s="52" t="str">
        <f t="shared" ref="AF8" si="7">IF(OR(AD8="A",AD8="B",AD8="C",AD8="D",AD8="F",AND(AD8&gt;=0,AD8&lt;=4,ISNUMBER(AD8))),IF(AH8&lt;&gt;"",AH8,3),"")</f>
        <v/>
      </c>
      <c r="AG8" s="52" t="str">
        <f t="shared" ref="AG8" si="8">IF(OR(AD8="A",AD8="B",AD8="C",AD8="D",AD8="P",AND(AD8&gt;=0,AD8&lt;=4,ISNUMBER(AD8))),IF(AH8&lt;&gt;"",AH8,3),"")</f>
        <v/>
      </c>
      <c r="AH8" s="53"/>
      <c r="AI8" s="133"/>
      <c r="AJ8" s="133"/>
    </row>
    <row r="9" spans="2:37" x14ac:dyDescent="0.15">
      <c r="B9" s="50" t="s">
        <v>28</v>
      </c>
      <c r="C9" s="56">
        <v>1103</v>
      </c>
      <c r="D9" s="146"/>
      <c r="E9" s="147"/>
      <c r="F9" s="52">
        <f t="shared" si="0"/>
        <v>0</v>
      </c>
      <c r="G9" s="52" t="str">
        <f t="shared" si="1"/>
        <v/>
      </c>
      <c r="H9" s="52" t="str">
        <f t="shared" si="2"/>
        <v/>
      </c>
      <c r="I9" s="53"/>
      <c r="J9" s="148"/>
      <c r="K9" s="148"/>
      <c r="L9" s="148"/>
      <c r="M9" s="148"/>
      <c r="N9" s="119"/>
      <c r="O9" s="119"/>
      <c r="P9" s="119"/>
      <c r="Q9" s="45"/>
      <c r="R9" s="74" t="s">
        <v>59</v>
      </c>
      <c r="S9" s="51">
        <v>2993</v>
      </c>
      <c r="T9" s="124"/>
      <c r="U9" s="52">
        <f t="shared" si="3"/>
        <v>0</v>
      </c>
      <c r="V9" s="52" t="str">
        <f t="shared" si="4"/>
        <v/>
      </c>
      <c r="W9" s="52" t="str">
        <f t="shared" si="5"/>
        <v/>
      </c>
      <c r="X9" s="53"/>
      <c r="Y9" s="156"/>
      <c r="Z9" s="156"/>
      <c r="AA9" s="45"/>
      <c r="AB9" s="74" t="s">
        <v>71</v>
      </c>
      <c r="AC9" s="103">
        <v>1404</v>
      </c>
      <c r="AD9" s="105"/>
      <c r="AE9" s="52">
        <f t="shared" ref="AE9:AE19" si="9">IF(AH9&lt;&gt;"",AH9,3)*IF(AD9="A",4,IF(AD9="B",3,IF(AD9="C",2,IF(AD9="D",1,IF(AND(AD9&gt;=0,AD9&lt;=4,ISNUMBER(AD9)),AD9,0)))))</f>
        <v>0</v>
      </c>
      <c r="AF9" s="52" t="str">
        <f t="shared" ref="AF9:AF19" si="10">IF(OR(AD9="A",AD9="B",AD9="C",AD9="D",AD9="F",AND(AD9&gt;=0,AD9&lt;=4,ISNUMBER(AD9))),IF(AH9&lt;&gt;"",AH9,3),"")</f>
        <v/>
      </c>
      <c r="AG9" s="52" t="str">
        <f t="shared" ref="AG9:AG19" si="11">IF(OR(AD9="A",AD9="B",AD9="C",AD9="D",AD9="P",AND(AD9&gt;=0,AD9&lt;=4,ISNUMBER(AD9))),IF(AH9&lt;&gt;"",AH9,3),"")</f>
        <v/>
      </c>
      <c r="AH9" s="53">
        <v>4</v>
      </c>
      <c r="AI9" s="109"/>
      <c r="AJ9" s="109"/>
    </row>
    <row r="10" spans="2:37" x14ac:dyDescent="0.15">
      <c r="B10" s="50" t="s">
        <v>29</v>
      </c>
      <c r="C10" s="56">
        <v>1113</v>
      </c>
      <c r="D10" s="146"/>
      <c r="E10" s="147"/>
      <c r="F10" s="52">
        <f t="shared" si="0"/>
        <v>0</v>
      </c>
      <c r="G10" s="52" t="str">
        <f t="shared" si="1"/>
        <v/>
      </c>
      <c r="H10" s="52" t="str">
        <f t="shared" si="2"/>
        <v/>
      </c>
      <c r="I10" s="53"/>
      <c r="J10" s="148"/>
      <c r="K10" s="148"/>
      <c r="L10" s="148"/>
      <c r="M10" s="148"/>
      <c r="N10" s="119"/>
      <c r="O10" s="119"/>
      <c r="P10" s="119"/>
      <c r="Q10" s="45"/>
      <c r="R10" s="81" t="s">
        <v>31</v>
      </c>
      <c r="S10" s="113">
        <v>1513</v>
      </c>
      <c r="T10" s="124"/>
      <c r="U10" s="52">
        <f t="shared" si="3"/>
        <v>0</v>
      </c>
      <c r="V10" s="52" t="str">
        <f t="shared" si="4"/>
        <v/>
      </c>
      <c r="W10" s="52" t="str">
        <f t="shared" si="5"/>
        <v/>
      </c>
      <c r="X10" s="53"/>
      <c r="Y10" s="156"/>
      <c r="Z10" s="156"/>
      <c r="AA10" s="45"/>
      <c r="AB10" s="74" t="s">
        <v>71</v>
      </c>
      <c r="AC10" s="103">
        <v>4463</v>
      </c>
      <c r="AD10" s="105"/>
      <c r="AE10" s="52">
        <f t="shared" si="9"/>
        <v>0</v>
      </c>
      <c r="AF10" s="52" t="str">
        <f t="shared" si="10"/>
        <v/>
      </c>
      <c r="AG10" s="52" t="str">
        <f t="shared" si="11"/>
        <v/>
      </c>
      <c r="AH10" s="53"/>
      <c r="AI10" s="109"/>
      <c r="AJ10" s="109"/>
    </row>
    <row r="11" spans="2:37" x14ac:dyDescent="0.15">
      <c r="B11" s="50" t="s">
        <v>57</v>
      </c>
      <c r="C11" s="56">
        <v>2013</v>
      </c>
      <c r="D11" s="162"/>
      <c r="E11" s="163"/>
      <c r="F11" s="52">
        <f t="shared" si="0"/>
        <v>0</v>
      </c>
      <c r="G11" s="52" t="str">
        <f t="shared" si="1"/>
        <v/>
      </c>
      <c r="H11" s="52" t="str">
        <f t="shared" si="2"/>
        <v/>
      </c>
      <c r="I11" s="53"/>
      <c r="J11" s="148"/>
      <c r="K11" s="148"/>
      <c r="L11" s="148"/>
      <c r="M11" s="148"/>
      <c r="N11" s="119"/>
      <c r="O11" s="119"/>
      <c r="P11" s="119"/>
      <c r="Q11" s="45"/>
      <c r="R11" s="81" t="s">
        <v>33</v>
      </c>
      <c r="S11" s="113">
        <v>1114</v>
      </c>
      <c r="T11" s="124"/>
      <c r="U11" s="52">
        <f t="shared" ref="U11" si="12">IF(X11&lt;&gt;"",X11,3)*IF(T11="A",4,IF(T11="B",3,IF(T11="C",2,IF(T11="D",1,IF(AND(T11&gt;=0,T11&lt;=4,ISNUMBER(T11)),T11,0)))))</f>
        <v>0</v>
      </c>
      <c r="V11" s="52" t="str">
        <f t="shared" ref="V11" si="13">IF(OR(T11="A",T11="B",T11="C",T11="D",T11="F",AND(T11&gt;=0,T11&lt;=4,ISNUMBER(T11))),IF(X11&lt;&gt;"",X11,3),"")</f>
        <v/>
      </c>
      <c r="W11" s="52" t="str">
        <f t="shared" ref="W11" si="14">IF(OR(T11="A",T11="B",T11="C",T11="D",T11="P",AND(T11&gt;=0,T11&lt;=4,ISNUMBER(T11))),IF(X11&lt;&gt;"",X11,3),"")</f>
        <v/>
      </c>
      <c r="X11" s="53">
        <v>4</v>
      </c>
      <c r="Y11" s="156"/>
      <c r="Z11" s="156"/>
      <c r="AA11" s="45"/>
      <c r="AB11" s="74" t="s">
        <v>34</v>
      </c>
      <c r="AC11" s="103">
        <v>3053</v>
      </c>
      <c r="AD11" s="123"/>
      <c r="AE11" s="52">
        <f t="shared" si="9"/>
        <v>0</v>
      </c>
      <c r="AF11" s="52" t="str">
        <f t="shared" si="10"/>
        <v/>
      </c>
      <c r="AG11" s="52" t="str">
        <f t="shared" si="11"/>
        <v/>
      </c>
      <c r="AH11" s="53"/>
      <c r="AI11" s="118"/>
      <c r="AJ11" s="125"/>
    </row>
    <row r="12" spans="2:37" x14ac:dyDescent="0.15">
      <c r="B12" s="127" t="s">
        <v>32</v>
      </c>
      <c r="C12" s="128"/>
      <c r="D12" s="146"/>
      <c r="E12" s="147"/>
      <c r="F12" s="52">
        <f t="shared" si="0"/>
        <v>0</v>
      </c>
      <c r="G12" s="52" t="str">
        <f t="shared" si="1"/>
        <v/>
      </c>
      <c r="H12" s="52" t="str">
        <f t="shared" si="2"/>
        <v/>
      </c>
      <c r="I12" s="53"/>
      <c r="J12" s="148"/>
      <c r="K12" s="148"/>
      <c r="L12" s="148"/>
      <c r="M12" s="148"/>
      <c r="Q12" s="45"/>
      <c r="R12" s="81" t="s">
        <v>34</v>
      </c>
      <c r="S12" s="113">
        <v>1515</v>
      </c>
      <c r="T12" s="124"/>
      <c r="U12" s="52">
        <f t="shared" si="3"/>
        <v>0</v>
      </c>
      <c r="V12" s="52" t="str">
        <f t="shared" si="4"/>
        <v/>
      </c>
      <c r="W12" s="52" t="str">
        <f t="shared" si="5"/>
        <v/>
      </c>
      <c r="X12" s="53">
        <v>5</v>
      </c>
      <c r="Y12" s="156"/>
      <c r="Z12" s="156"/>
      <c r="AA12" s="45"/>
      <c r="AB12" s="74" t="s">
        <v>58</v>
      </c>
      <c r="AC12" s="103">
        <v>3713</v>
      </c>
      <c r="AD12" s="116"/>
      <c r="AE12" s="52">
        <f t="shared" ref="AE12" si="15">IF(AH12&lt;&gt;"",AH12,3)*IF(AD12="A",4,IF(AD12="B",3,IF(AD12="C",2,IF(AD12="D",1,IF(AND(AD12&gt;=0,AD12&lt;=4,ISNUMBER(AD12)),AD12,0)))))</f>
        <v>0</v>
      </c>
      <c r="AF12" s="52" t="str">
        <f t="shared" ref="AF12" si="16">IF(OR(AD12="A",AD12="B",AD12="C",AD12="D",AD12="F",AND(AD12&gt;=0,AD12&lt;=4,ISNUMBER(AD12))),IF(AH12&lt;&gt;"",AH12,3),"")</f>
        <v/>
      </c>
      <c r="AG12" s="52" t="str">
        <f t="shared" ref="AG12" si="17">IF(OR(AD12="A",AD12="B",AD12="C",AD12="D",AD12="P",AND(AD12&gt;=0,AD12&lt;=4,ISNUMBER(AD12))),IF(AH12&lt;&gt;"",AH12,3),"")</f>
        <v/>
      </c>
      <c r="AH12" s="53"/>
      <c r="AI12" s="115"/>
      <c r="AJ12" s="115"/>
    </row>
    <row r="13" spans="2:37" x14ac:dyDescent="0.15">
      <c r="B13" s="127" t="s">
        <v>32</v>
      </c>
      <c r="C13" s="128"/>
      <c r="D13" s="146"/>
      <c r="E13" s="147"/>
      <c r="F13" s="52">
        <f t="shared" si="0"/>
        <v>0</v>
      </c>
      <c r="G13" s="52" t="str">
        <f t="shared" si="1"/>
        <v/>
      </c>
      <c r="H13" s="52" t="str">
        <f t="shared" si="2"/>
        <v/>
      </c>
      <c r="I13" s="53"/>
      <c r="J13" s="148"/>
      <c r="K13" s="148"/>
      <c r="L13" s="148"/>
      <c r="M13" s="148"/>
      <c r="N13" s="119"/>
      <c r="O13" s="119"/>
      <c r="P13" s="119"/>
      <c r="Q13" s="45"/>
      <c r="R13" s="81" t="s">
        <v>64</v>
      </c>
      <c r="S13" s="113">
        <v>3103</v>
      </c>
      <c r="T13" s="126"/>
      <c r="U13" s="52">
        <f t="shared" ref="U13" si="18">IF(X13&lt;&gt;"",X13,3)*IF(T13="A",4,IF(T13="B",3,IF(T13="C",2,IF(T13="D",1,IF(AND(T13&gt;=0,T13&lt;=4,ISNUMBER(T13)),T13,0)))))</f>
        <v>0</v>
      </c>
      <c r="V13" s="52" t="str">
        <f t="shared" ref="V13" si="19">IF(OR(T13="A",T13="B",T13="C",T13="D",T13="F",AND(T13&gt;=0,T13&lt;=4,ISNUMBER(T13))),IF(X13&lt;&gt;"",X13,3),"")</f>
        <v/>
      </c>
      <c r="W13" s="52" t="str">
        <f t="shared" ref="W13" si="20">IF(OR(T13="A",T13="B",T13="C",T13="D",T13="P",AND(T13&gt;=0,T13&lt;=4,ISNUMBER(T13))),IF(X13&lt;&gt;"",X13,3),"")</f>
        <v/>
      </c>
      <c r="X13" s="53"/>
      <c r="Y13" s="156"/>
      <c r="Z13" s="156"/>
      <c r="AA13" s="45"/>
      <c r="AB13" s="74" t="s">
        <v>52</v>
      </c>
      <c r="AC13" s="103">
        <v>1101</v>
      </c>
      <c r="AD13" s="105"/>
      <c r="AE13" s="52">
        <f t="shared" ref="AE13" si="21">IF(AH13&lt;&gt;"",AH13,3)*IF(AD13="A",4,IF(AD13="B",3,IF(AD13="C",2,IF(AD13="D",1,IF(AND(AD13&gt;=0,AD13&lt;=4,ISNUMBER(AD13)),AD13,0)))))</f>
        <v>0</v>
      </c>
      <c r="AF13" s="52" t="str">
        <f t="shared" ref="AF13" si="22">IF(OR(AD13="A",AD13="B",AD13="C",AD13="D",AD13="F",AND(AD13&gt;=0,AD13&lt;=4,ISNUMBER(AD13))),IF(AH13&lt;&gt;"",AH13,3),"")</f>
        <v/>
      </c>
      <c r="AG13" s="52" t="str">
        <f t="shared" ref="AG13" si="23">IF(OR(AD13="A",AD13="B",AD13="C",AD13="D",AD13="P",AND(AD13&gt;=0,AD13&lt;=4,ISNUMBER(AD13))),IF(AH13&lt;&gt;"",AH13,3),"")</f>
        <v/>
      </c>
      <c r="AH13" s="53">
        <v>1</v>
      </c>
      <c r="AI13" s="109"/>
      <c r="AJ13" s="109"/>
    </row>
    <row r="14" spans="2:37" x14ac:dyDescent="0.15">
      <c r="B14" s="129" t="s">
        <v>62</v>
      </c>
      <c r="C14" s="128"/>
      <c r="D14" s="146"/>
      <c r="E14" s="147"/>
      <c r="F14" s="52">
        <f t="shared" si="0"/>
        <v>0</v>
      </c>
      <c r="G14" s="52" t="str">
        <f t="shared" si="1"/>
        <v/>
      </c>
      <c r="H14" s="52" t="str">
        <f t="shared" si="2"/>
        <v/>
      </c>
      <c r="I14" s="53"/>
      <c r="J14" s="148"/>
      <c r="K14" s="148"/>
      <c r="L14" s="148"/>
      <c r="M14" s="148"/>
      <c r="N14" s="119"/>
      <c r="O14" s="119"/>
      <c r="P14" s="119"/>
      <c r="Q14" s="45"/>
      <c r="R14" s="129" t="s">
        <v>64</v>
      </c>
      <c r="S14" s="130">
        <v>3203</v>
      </c>
      <c r="T14" s="124"/>
      <c r="U14" s="52">
        <f t="shared" si="3"/>
        <v>0</v>
      </c>
      <c r="V14" s="52" t="str">
        <f t="shared" si="4"/>
        <v/>
      </c>
      <c r="W14" s="52" t="str">
        <f t="shared" si="5"/>
        <v/>
      </c>
      <c r="X14" s="53"/>
      <c r="Y14" s="156"/>
      <c r="Z14" s="156"/>
      <c r="AA14" s="58"/>
      <c r="AB14" s="74" t="s">
        <v>52</v>
      </c>
      <c r="AC14" s="103">
        <v>2013</v>
      </c>
      <c r="AD14" s="105"/>
      <c r="AE14" s="52">
        <f t="shared" ref="AE14" si="24">IF(AH14&lt;&gt;"",AH14,3)*IF(AD14="A",4,IF(AD14="B",3,IF(AD14="C",2,IF(AD14="D",1,IF(AND(AD14&gt;=0,AD14&lt;=4,ISNUMBER(AD14)),AD14,0)))))</f>
        <v>0</v>
      </c>
      <c r="AF14" s="52" t="str">
        <f t="shared" ref="AF14" si="25">IF(OR(AD14="A",AD14="B",AD14="C",AD14="D",AD14="F",AND(AD14&gt;=0,AD14&lt;=4,ISNUMBER(AD14))),IF(AH14&lt;&gt;"",AH14,3),"")</f>
        <v/>
      </c>
      <c r="AG14" s="52" t="str">
        <f t="shared" ref="AG14" si="26">IF(OR(AD14="A",AD14="B",AD14="C",AD14="D",AD14="P",AND(AD14&gt;=0,AD14&lt;=4,ISNUMBER(AD14))),IF(AH14&lt;&gt;"",AH14,3),"")</f>
        <v/>
      </c>
      <c r="AH14" s="53"/>
      <c r="AI14" s="109"/>
      <c r="AJ14" s="109"/>
    </row>
    <row r="15" spans="2:37" x14ac:dyDescent="0.15">
      <c r="B15" s="50" t="s">
        <v>34</v>
      </c>
      <c r="C15" s="56">
        <v>1314</v>
      </c>
      <c r="D15" s="146"/>
      <c r="E15" s="147"/>
      <c r="F15" s="52">
        <f t="shared" si="0"/>
        <v>0</v>
      </c>
      <c r="G15" s="52" t="str">
        <f t="shared" si="1"/>
        <v/>
      </c>
      <c r="H15" s="52" t="str">
        <f t="shared" si="2"/>
        <v/>
      </c>
      <c r="I15" s="53">
        <v>4</v>
      </c>
      <c r="J15" s="148"/>
      <c r="K15" s="148"/>
      <c r="L15" s="148"/>
      <c r="M15" s="148"/>
      <c r="N15" s="119"/>
      <c r="O15" s="119"/>
      <c r="P15" s="119"/>
      <c r="Q15" s="45"/>
      <c r="R15" s="45"/>
      <c r="S15" s="45"/>
      <c r="T15" s="50"/>
      <c r="U15" s="45"/>
      <c r="V15" s="45"/>
      <c r="W15" s="45" t="str">
        <f t="shared" si="5"/>
        <v/>
      </c>
      <c r="X15" s="59"/>
      <c r="Y15" s="164"/>
      <c r="Z15" s="164"/>
      <c r="AA15" s="45"/>
      <c r="AB15" s="74" t="s">
        <v>52</v>
      </c>
      <c r="AC15" s="103">
        <v>2041</v>
      </c>
      <c r="AD15" s="105"/>
      <c r="AE15" s="52">
        <f t="shared" ref="AE15:AE16" si="27">IF(AH15&lt;&gt;"",AH15,3)*IF(AD15="A",4,IF(AD15="B",3,IF(AD15="C",2,IF(AD15="D",1,IF(AND(AD15&gt;=0,AD15&lt;=4,ISNUMBER(AD15)),AD15,0)))))</f>
        <v>0</v>
      </c>
      <c r="AF15" s="52" t="str">
        <f t="shared" ref="AF15:AF16" si="28">IF(OR(AD15="A",AD15="B",AD15="C",AD15="D",AD15="F",AND(AD15&gt;=0,AD15&lt;=4,ISNUMBER(AD15))),IF(AH15&lt;&gt;"",AH15,3),"")</f>
        <v/>
      </c>
      <c r="AG15" s="52" t="str">
        <f t="shared" ref="AG15:AG16" si="29">IF(OR(AD15="A",AD15="B",AD15="C",AD15="D",AD15="P",AND(AD15&gt;=0,AD15&lt;=4,ISNUMBER(AD15))),IF(AH15&lt;&gt;"",AH15,3),"")</f>
        <v/>
      </c>
      <c r="AH15" s="53">
        <v>1</v>
      </c>
      <c r="AI15" s="109"/>
      <c r="AJ15" s="109"/>
    </row>
    <row r="16" spans="2:37" x14ac:dyDescent="0.15">
      <c r="B16" s="50" t="s">
        <v>30</v>
      </c>
      <c r="C16" s="56">
        <v>1113</v>
      </c>
      <c r="D16" s="146"/>
      <c r="E16" s="147"/>
      <c r="F16" s="52">
        <f t="shared" si="0"/>
        <v>0</v>
      </c>
      <c r="G16" s="52" t="str">
        <f t="shared" si="1"/>
        <v/>
      </c>
      <c r="H16" s="52" t="str">
        <f t="shared" si="2"/>
        <v/>
      </c>
      <c r="I16" s="53"/>
      <c r="J16" s="148"/>
      <c r="K16" s="148"/>
      <c r="L16" s="148"/>
      <c r="M16" s="148"/>
      <c r="N16" s="119"/>
      <c r="O16" s="119"/>
      <c r="P16" s="119"/>
      <c r="Q16" s="58"/>
      <c r="R16" s="119"/>
      <c r="S16" s="119"/>
      <c r="T16" s="119"/>
      <c r="U16" s="119"/>
      <c r="V16" s="119"/>
      <c r="W16" s="119"/>
      <c r="X16" s="119"/>
      <c r="Y16" s="49"/>
      <c r="Z16" s="49"/>
      <c r="AA16" s="45"/>
      <c r="AB16" s="74" t="s">
        <v>52</v>
      </c>
      <c r="AC16" s="103">
        <v>4013</v>
      </c>
      <c r="AD16" s="120"/>
      <c r="AE16" s="52">
        <f t="shared" si="27"/>
        <v>0</v>
      </c>
      <c r="AF16" s="52" t="str">
        <f t="shared" si="28"/>
        <v/>
      </c>
      <c r="AG16" s="52" t="str">
        <f t="shared" si="29"/>
        <v/>
      </c>
      <c r="AH16" s="53"/>
      <c r="AI16" s="121"/>
      <c r="AJ16" s="121"/>
    </row>
    <row r="17" spans="2:36" x14ac:dyDescent="0.15">
      <c r="B17" s="129" t="s">
        <v>63</v>
      </c>
      <c r="C17" s="128"/>
      <c r="D17" s="146"/>
      <c r="E17" s="147"/>
      <c r="F17" s="52">
        <f t="shared" ref="F17" si="30">IF(I17&lt;&gt;"",I17,3)*IF(D17="A",4,IF(D17="B",3,IF(D17="C",2,IF(D17="D",1,IF(AND(D17&gt;=0,D17&lt;=4,ISNUMBER(D17)),D17,0)))))</f>
        <v>0</v>
      </c>
      <c r="G17" s="52" t="str">
        <f t="shared" ref="G17" si="31">IF(OR(D17="A",D17="B",D17="C",D17="D",D17="F",AND(D17&gt;=0,D17&lt;=4,ISNUMBER(D17))),IF(I17&lt;&gt;"",I17,3),"")</f>
        <v/>
      </c>
      <c r="H17" s="52" t="str">
        <f t="shared" ref="H17" si="32">IF(OR(D17="A",D17="B",D17="C",D17="D",D17="P",AND(D17&gt;=0,D17&lt;=4,ISNUMBER(D17))),IF(I17&lt;&gt;"",I17,3),"")</f>
        <v/>
      </c>
      <c r="I17" s="53"/>
      <c r="J17" s="148"/>
      <c r="K17" s="148"/>
      <c r="L17" s="148"/>
      <c r="M17" s="148"/>
      <c r="N17" s="119"/>
      <c r="O17" s="119"/>
      <c r="P17" s="119"/>
      <c r="Q17" s="45"/>
      <c r="R17" s="165"/>
      <c r="S17" s="166"/>
      <c r="T17" s="166"/>
      <c r="U17" s="166"/>
      <c r="V17" s="166"/>
      <c r="W17" s="166"/>
      <c r="X17" s="166"/>
      <c r="Y17" s="44" t="s">
        <v>37</v>
      </c>
      <c r="Z17" s="49"/>
      <c r="AA17" s="45"/>
      <c r="AB17" s="74" t="s">
        <v>52</v>
      </c>
      <c r="AC17" s="103">
        <v>4123</v>
      </c>
      <c r="AD17" s="105"/>
      <c r="AE17" s="52">
        <f t="shared" si="9"/>
        <v>0</v>
      </c>
      <c r="AF17" s="52" t="str">
        <f t="shared" si="10"/>
        <v/>
      </c>
      <c r="AG17" s="52" t="str">
        <f t="shared" si="11"/>
        <v/>
      </c>
      <c r="AH17" s="53"/>
      <c r="AI17" s="109"/>
      <c r="AJ17" s="109"/>
    </row>
    <row r="18" spans="2:36" x14ac:dyDescent="0.15">
      <c r="B18" s="129" t="s">
        <v>63</v>
      </c>
      <c r="C18" s="128"/>
      <c r="D18" s="146"/>
      <c r="E18" s="147"/>
      <c r="F18" s="52">
        <f t="shared" si="0"/>
        <v>0</v>
      </c>
      <c r="G18" s="52" t="str">
        <f t="shared" si="1"/>
        <v/>
      </c>
      <c r="H18" s="52" t="str">
        <f t="shared" si="2"/>
        <v/>
      </c>
      <c r="I18" s="53"/>
      <c r="J18" s="148"/>
      <c r="K18" s="148"/>
      <c r="L18" s="148"/>
      <c r="M18" s="148"/>
      <c r="N18" s="119"/>
      <c r="O18" s="119"/>
      <c r="P18" s="119"/>
      <c r="Q18" s="45"/>
      <c r="R18" s="60" t="s">
        <v>38</v>
      </c>
      <c r="S18" s="119"/>
      <c r="T18" s="49"/>
      <c r="U18" s="49"/>
      <c r="V18" s="49"/>
      <c r="W18" s="61"/>
      <c r="X18" s="49"/>
      <c r="Y18" s="49"/>
      <c r="Z18" s="142"/>
      <c r="AA18" s="45"/>
      <c r="AB18" s="74" t="s">
        <v>52</v>
      </c>
      <c r="AC18" s="135">
        <v>4353</v>
      </c>
      <c r="AD18" s="120"/>
      <c r="AE18" s="52">
        <f t="shared" ref="AE18" si="33">IF(AH18&lt;&gt;"",AH18,3)*IF(AD18="A",4,IF(AD18="B",3,IF(AD18="C",2,IF(AD18="D",1,IF(AND(AD18&gt;=0,AD18&lt;=4,ISNUMBER(AD18)),AD18,0)))))</f>
        <v>0</v>
      </c>
      <c r="AF18" s="52" t="str">
        <f t="shared" ref="AF18" si="34">IF(OR(AD18="A",AD18="B",AD18="C",AD18="D",AD18="F",AND(AD18&gt;=0,AD18&lt;=4,ISNUMBER(AD18))),IF(AH18&lt;&gt;"",AH18,3),"")</f>
        <v/>
      </c>
      <c r="AG18" s="52" t="str">
        <f t="shared" ref="AG18" si="35">IF(OR(AD18="A",AD18="B",AD18="C",AD18="D",AD18="P",AND(AD18&gt;=0,AD18&lt;=4,ISNUMBER(AD18))),IF(AH18&lt;&gt;"",AH18,3),"")</f>
        <v/>
      </c>
      <c r="AH18" s="53"/>
      <c r="AI18" s="118"/>
      <c r="AJ18" s="121"/>
    </row>
    <row r="19" spans="2:36" ht="14" thickBot="1" x14ac:dyDescent="0.2">
      <c r="B19" s="129" t="s">
        <v>63</v>
      </c>
      <c r="C19" s="128"/>
      <c r="D19" s="146"/>
      <c r="E19" s="147"/>
      <c r="F19" s="52">
        <f t="shared" si="0"/>
        <v>0</v>
      </c>
      <c r="G19" s="52" t="str">
        <f t="shared" si="1"/>
        <v/>
      </c>
      <c r="H19" s="52" t="str">
        <f t="shared" si="2"/>
        <v/>
      </c>
      <c r="I19" s="53"/>
      <c r="J19" s="148"/>
      <c r="K19" s="148"/>
      <c r="L19" s="148"/>
      <c r="M19" s="148"/>
      <c r="N19" s="119"/>
      <c r="O19" s="119"/>
      <c r="P19" s="119"/>
      <c r="Q19" s="45"/>
      <c r="R19" s="167">
        <f>SUM(H7:H23,W7:W14,AG8:AG25,AG35:AG40,H28:H43,P28:P43)</f>
        <v>0</v>
      </c>
      <c r="S19" s="167"/>
      <c r="T19" s="49" t="s">
        <v>39</v>
      </c>
      <c r="U19" s="49"/>
      <c r="V19" s="49"/>
      <c r="W19" s="49"/>
      <c r="X19" s="49"/>
      <c r="Y19" s="49"/>
      <c r="Z19" s="49"/>
      <c r="AA19" s="45"/>
      <c r="AB19" s="74" t="s">
        <v>52</v>
      </c>
      <c r="AC19" s="103">
        <v>4470</v>
      </c>
      <c r="AD19" s="105"/>
      <c r="AE19" s="52">
        <f t="shared" si="9"/>
        <v>0</v>
      </c>
      <c r="AF19" s="52" t="str">
        <f t="shared" si="10"/>
        <v/>
      </c>
      <c r="AG19" s="52" t="str">
        <f t="shared" si="11"/>
        <v/>
      </c>
      <c r="AH19" s="136">
        <v>1</v>
      </c>
      <c r="AI19" s="118"/>
      <c r="AJ19" s="109"/>
    </row>
    <row r="20" spans="2:36" ht="15" thickTop="1" thickBot="1" x14ac:dyDescent="0.2">
      <c r="B20" s="50" t="s">
        <v>35</v>
      </c>
      <c r="C20" s="78"/>
      <c r="D20" s="146"/>
      <c r="E20" s="147"/>
      <c r="F20" s="52">
        <f t="shared" si="0"/>
        <v>0</v>
      </c>
      <c r="G20" s="52" t="str">
        <f t="shared" si="1"/>
        <v/>
      </c>
      <c r="H20" s="52" t="str">
        <f t="shared" si="2"/>
        <v/>
      </c>
      <c r="I20" s="53"/>
      <c r="J20" s="149"/>
      <c r="K20" s="149"/>
      <c r="L20" s="149"/>
      <c r="M20" s="149"/>
      <c r="N20" s="119"/>
      <c r="O20" s="119"/>
      <c r="P20" s="119"/>
      <c r="Q20" s="45"/>
      <c r="R20" s="168" t="str">
        <f>IF(SUM(G7:G23,V7:V14,AF8:AF25,AF35:AF40,G28:G43,O28:O43)=0,"N/A",ROUNDDOWN(SUM(F7:F23,U7:U14,AE8:AE25,AE35:AE40,F28:F43,N28:N43)/SUM(G7:G23,V7:V14,AF8:AF25,AF35:AF40,G28:G43,O28:O43),2))</f>
        <v>N/A</v>
      </c>
      <c r="S20" s="168"/>
      <c r="T20" s="49" t="s">
        <v>40</v>
      </c>
      <c r="U20" s="49"/>
      <c r="V20" s="49"/>
      <c r="W20" s="49"/>
      <c r="X20" s="49"/>
      <c r="Y20" s="49"/>
      <c r="Z20" s="49"/>
      <c r="AA20" s="45"/>
      <c r="AB20" s="74" t="s">
        <v>52</v>
      </c>
      <c r="AC20" s="103">
        <v>4571</v>
      </c>
      <c r="AD20" s="120"/>
      <c r="AE20" s="52">
        <f t="shared" ref="AE20" si="36">IF(AH20&lt;&gt;"",AH20,3)*IF(AD20="A",4,IF(AD20="B",3,IF(AD20="C",2,IF(AD20="D",1,IF(AND(AD20&gt;=0,AD20&lt;=4,ISNUMBER(AD20)),AD20,0)))))</f>
        <v>0</v>
      </c>
      <c r="AF20" s="52" t="str">
        <f t="shared" ref="AF20" si="37">IF(OR(AD20="A",AD20="B",AD20="C",AD20="D",AD20="F",AND(AD20&gt;=0,AD20&lt;=4,ISNUMBER(AD20))),IF(AH20&lt;&gt;"",AH20,3),"")</f>
        <v/>
      </c>
      <c r="AG20" s="52" t="str">
        <f t="shared" ref="AG20" si="38">IF(OR(AD20="A",AD20="B",AD20="C",AD20="D",AD20="P",AND(AD20&gt;=0,AD20&lt;=4,ISNUMBER(AD20))),IF(AH20&lt;&gt;"",AH20,3),"")</f>
        <v/>
      </c>
      <c r="AH20" s="53">
        <v>1</v>
      </c>
      <c r="AI20" s="121"/>
      <c r="AJ20" s="121"/>
    </row>
    <row r="21" spans="2:36" ht="15" thickTop="1" thickBot="1" x14ac:dyDescent="0.2">
      <c r="B21" s="50" t="s">
        <v>36</v>
      </c>
      <c r="C21" s="78"/>
      <c r="D21" s="146"/>
      <c r="E21" s="147"/>
      <c r="F21" s="52">
        <f t="shared" si="0"/>
        <v>0</v>
      </c>
      <c r="G21" s="52" t="str">
        <f t="shared" si="1"/>
        <v/>
      </c>
      <c r="H21" s="52" t="str">
        <f t="shared" si="2"/>
        <v/>
      </c>
      <c r="I21" s="53"/>
      <c r="J21" s="149"/>
      <c r="K21" s="149"/>
      <c r="L21" s="149"/>
      <c r="M21" s="149"/>
      <c r="N21" s="119"/>
      <c r="O21" s="119"/>
      <c r="P21" s="119"/>
      <c r="Q21" s="45"/>
      <c r="R21" s="144">
        <f>SUMIF(C7:C23,"&gt;2999",H7:H23)+SUMIF(C28:C43,"&gt;2999",H28:H43)+SUMIF(K28:K43,"&gt;2999",P28:P43)+SUMIF(S7:S14,"&gt;2999",W7:W14)+SUMIF(AC8:AC25,"&gt;2999",AG8:AG25)+SUMIF(AC28:AC40,"&gt;2999",AG28:AG40)</f>
        <v>0</v>
      </c>
      <c r="S21" s="144"/>
      <c r="T21" s="80" t="s">
        <v>72</v>
      </c>
      <c r="U21" s="49"/>
      <c r="V21" s="49"/>
      <c r="W21" s="49"/>
      <c r="X21" s="49"/>
      <c r="Y21" s="49"/>
      <c r="Z21" s="49"/>
      <c r="AA21" s="45"/>
      <c r="AB21" s="74" t="s">
        <v>52</v>
      </c>
      <c r="AC21" s="103">
        <v>4080</v>
      </c>
      <c r="AD21" s="105"/>
      <c r="AE21" s="52">
        <f t="shared" ref="AE21:AE24" si="39">IF(AH21&lt;&gt;"",AH21,3)*IF(AD21="A",4,IF(AD21="B",3,IF(AD21="C",2,IF(AD21="D",1,IF(AND(AD21&gt;=0,AD21&lt;=4,ISNUMBER(AD21)),AD21,0)))))</f>
        <v>0</v>
      </c>
      <c r="AF21" s="52" t="str">
        <f t="shared" ref="AF21:AF24" si="40">IF(OR(AD21="A",AD21="B",AD21="C",AD21="D",AD21="F",AND(AD21&gt;=0,AD21&lt;=4,ISNUMBER(AD21))),IF(AH21&lt;&gt;"",AH21,3),"")</f>
        <v/>
      </c>
      <c r="AG21" s="52" t="str">
        <f t="shared" ref="AG21:AG24" si="41">IF(OR(AD21="A",AD21="B",AD21="C",AD21="D",AD21="P",AND(AD21&gt;=0,AD21&lt;=4,ISNUMBER(AD21))),IF(AH21&lt;&gt;"",AH21,3),"")</f>
        <v/>
      </c>
      <c r="AH21" s="53">
        <v>3</v>
      </c>
      <c r="AI21" s="109"/>
      <c r="AJ21" s="109"/>
    </row>
    <row r="22" spans="2:36" ht="15" thickTop="1" thickBot="1" x14ac:dyDescent="0.2">
      <c r="B22" s="50"/>
      <c r="C22" s="78"/>
      <c r="D22" s="146"/>
      <c r="E22" s="147"/>
      <c r="F22" s="52">
        <f t="shared" si="0"/>
        <v>0</v>
      </c>
      <c r="G22" s="52" t="str">
        <f t="shared" si="1"/>
        <v/>
      </c>
      <c r="H22" s="52" t="str">
        <f t="shared" si="2"/>
        <v/>
      </c>
      <c r="I22" s="53"/>
      <c r="J22" s="148"/>
      <c r="K22" s="148"/>
      <c r="L22" s="148"/>
      <c r="M22" s="148"/>
      <c r="N22" s="119"/>
      <c r="O22" s="119"/>
      <c r="P22" s="119"/>
      <c r="Q22" s="45"/>
      <c r="R22" s="144">
        <f>SUMIF(C7:C23,"&gt;2999",G7:G23)+SUMIF(C28:C43,"&gt;2999",G28:G43)+SUMIF(K28:K43,"&gt;2999",O28:O43)+SUMIF(S7:S14,"&gt;2999",V7:V14)+SUMIF(AC8:AC25,"&gt;2999",AF8:AF25)+SUMIF(AC29:AC40,"&gt;2999",AF29:AF40)</f>
        <v>0</v>
      </c>
      <c r="S22" s="144"/>
      <c r="T22" s="139" t="s">
        <v>73</v>
      </c>
      <c r="U22" s="49"/>
      <c r="V22" s="49"/>
      <c r="W22" s="49"/>
      <c r="X22" s="49"/>
      <c r="Y22" s="49"/>
      <c r="Z22" s="49"/>
      <c r="AA22" s="45"/>
      <c r="AB22" s="74" t="s">
        <v>53</v>
      </c>
      <c r="AC22" s="103">
        <v>2124</v>
      </c>
      <c r="AD22" s="116"/>
      <c r="AE22" s="52">
        <f t="shared" ref="AE22" si="42">IF(AH22&lt;&gt;"",AH22,3)*IF(AD22="A",4,IF(AD22="B",3,IF(AD22="C",2,IF(AD22="D",1,IF(AND(AD22&gt;=0,AD22&lt;=4,ISNUMBER(AD22)),AD22,0)))))</f>
        <v>0</v>
      </c>
      <c r="AF22" s="52" t="str">
        <f t="shared" ref="AF22" si="43">IF(OR(AD22="A",AD22="B",AD22="C",AD22="D",AD22="F",AND(AD22&gt;=0,AD22&lt;=4,ISNUMBER(AD22))),IF(AH22&lt;&gt;"",AH22,3),"")</f>
        <v/>
      </c>
      <c r="AG22" s="52" t="str">
        <f t="shared" ref="AG22" si="44">IF(OR(AD22="A",AD22="B",AD22="C",AD22="D",AD22="P",AND(AD22&gt;=0,AD22&lt;=4,ISNUMBER(AD22))),IF(AH22&lt;&gt;"",AH22,3),"")</f>
        <v/>
      </c>
      <c r="AH22" s="53">
        <v>4</v>
      </c>
      <c r="AI22" s="115"/>
      <c r="AJ22" s="115"/>
    </row>
    <row r="23" spans="2:36" ht="14" thickBot="1" x14ac:dyDescent="0.2">
      <c r="B23" s="50"/>
      <c r="C23" s="78"/>
      <c r="D23" s="146"/>
      <c r="E23" s="147"/>
      <c r="F23" s="52">
        <f t="shared" si="0"/>
        <v>0</v>
      </c>
      <c r="G23" s="52" t="str">
        <f t="shared" si="1"/>
        <v/>
      </c>
      <c r="H23" s="52" t="str">
        <f t="shared" si="2"/>
        <v/>
      </c>
      <c r="I23" s="53"/>
      <c r="J23" s="148"/>
      <c r="K23" s="148"/>
      <c r="L23" s="148"/>
      <c r="M23" s="148"/>
      <c r="N23" s="119"/>
      <c r="O23" s="119"/>
      <c r="P23" s="119"/>
      <c r="Q23" s="45"/>
      <c r="R23" s="145">
        <f>SUMIF(C7:C23,"&gt;2999",F7:F23)+SUMIF(C28:C43,"&gt;2999",F28:F43)+SUMIF(K28:K43,"&gt;2999",N28:N43)+SUMIF(S7:S14,"&gt;2999",U7:U14)+SUMIF(AC8:AC25,"&gt;2999",AE8:AE25)+SUMIF(AC29:AC40,"&gt;2999",AE29:AE40)</f>
        <v>0</v>
      </c>
      <c r="S23" s="145"/>
      <c r="T23" s="44" t="s">
        <v>42</v>
      </c>
      <c r="U23" s="49"/>
      <c r="V23" s="49"/>
      <c r="W23" s="49"/>
      <c r="X23" s="49"/>
      <c r="Y23" s="49"/>
      <c r="Z23" s="49"/>
      <c r="AA23" s="45"/>
      <c r="AB23" s="74" t="s">
        <v>53</v>
      </c>
      <c r="AC23" s="103">
        <v>4234</v>
      </c>
      <c r="AD23" s="116"/>
      <c r="AE23" s="52">
        <f t="shared" ref="AE23" si="45">IF(AH23&lt;&gt;"",AH23,3)*IF(AD23="A",4,IF(AD23="B",3,IF(AD23="C",2,IF(AD23="D",1,IF(AND(AD23&gt;=0,AD23&lt;=4,ISNUMBER(AD23)),AD23,0)))))</f>
        <v>0</v>
      </c>
      <c r="AF23" s="52" t="str">
        <f t="shared" ref="AF23" si="46">IF(OR(AD23="A",AD23="B",AD23="C",AD23="D",AD23="F",AND(AD23&gt;=0,AD23&lt;=4,ISNUMBER(AD23))),IF(AH23&lt;&gt;"",AH23,3),"")</f>
        <v/>
      </c>
      <c r="AG23" s="52" t="str">
        <f t="shared" ref="AG23" si="47">IF(OR(AD23="A",AD23="B",AD23="C",AD23="D",AD23="P",AND(AD23&gt;=0,AD23&lt;=4,ISNUMBER(AD23))),IF(AH23&lt;&gt;"",AH23,3),"")</f>
        <v/>
      </c>
      <c r="AH23" s="53">
        <v>4</v>
      </c>
      <c r="AI23" s="115"/>
      <c r="AJ23" s="115"/>
    </row>
    <row r="24" spans="2:36" ht="14" thickBot="1" x14ac:dyDescent="0.2">
      <c r="B24" s="153"/>
      <c r="C24" s="153"/>
      <c r="D24" s="153"/>
      <c r="E24" s="153"/>
      <c r="F24" s="153"/>
      <c r="G24" s="153"/>
      <c r="H24" s="153"/>
      <c r="I24" s="153"/>
      <c r="J24" s="153"/>
      <c r="K24" s="153"/>
      <c r="L24" s="153"/>
      <c r="M24" s="153"/>
      <c r="N24" s="54"/>
      <c r="O24" s="54"/>
      <c r="P24" s="54"/>
      <c r="Q24" s="45"/>
      <c r="R24" s="154" t="str">
        <f>IF(SUM(R23)=0,"N/A",R23/R22)</f>
        <v>N/A</v>
      </c>
      <c r="S24" s="154"/>
      <c r="T24" s="49" t="s">
        <v>44</v>
      </c>
      <c r="U24" s="49"/>
      <c r="V24" s="49"/>
      <c r="W24" s="49"/>
      <c r="X24" s="49"/>
      <c r="Y24" s="49"/>
      <c r="Z24" s="49"/>
      <c r="AA24" s="45"/>
      <c r="AB24" s="74" t="s">
        <v>60</v>
      </c>
      <c r="AC24" s="103">
        <v>3343</v>
      </c>
      <c r="AD24" s="110"/>
      <c r="AE24" s="52">
        <f t="shared" si="39"/>
        <v>0</v>
      </c>
      <c r="AF24" s="52" t="str">
        <f t="shared" si="40"/>
        <v/>
      </c>
      <c r="AG24" s="52" t="str">
        <f t="shared" si="41"/>
        <v/>
      </c>
      <c r="AH24" s="53"/>
      <c r="AI24" s="109"/>
      <c r="AJ24" s="109"/>
    </row>
    <row r="25" spans="2:36" ht="15" thickTop="1" thickBot="1" x14ac:dyDescent="0.2">
      <c r="B25" s="39" t="s">
        <v>41</v>
      </c>
      <c r="C25" s="39"/>
      <c r="D25" s="39"/>
      <c r="E25" s="39"/>
      <c r="F25" s="39"/>
      <c r="G25" s="49"/>
      <c r="H25" s="49"/>
      <c r="I25" s="49"/>
      <c r="J25" s="49"/>
      <c r="K25" s="49"/>
      <c r="L25" s="49"/>
      <c r="M25" s="49"/>
      <c r="N25" s="54"/>
      <c r="O25" s="54"/>
      <c r="P25" s="49"/>
      <c r="Q25" s="45"/>
      <c r="R25" s="171"/>
      <c r="S25" s="171"/>
      <c r="T25" s="44" t="s">
        <v>47</v>
      </c>
      <c r="U25" s="49"/>
      <c r="V25" s="49"/>
      <c r="W25" s="49"/>
      <c r="X25" s="49"/>
      <c r="Y25" s="49"/>
      <c r="Z25" s="49"/>
      <c r="AA25" s="40"/>
      <c r="AB25" s="81"/>
      <c r="AC25" s="57"/>
      <c r="AD25" s="137"/>
      <c r="AE25" s="52"/>
      <c r="AF25" s="52"/>
      <c r="AG25" s="52"/>
      <c r="AH25" s="53"/>
      <c r="AI25" s="138"/>
      <c r="AJ25" s="138"/>
    </row>
    <row r="26" spans="2:36" ht="18" thickTop="1" thickBot="1" x14ac:dyDescent="0.25">
      <c r="B26" s="39" t="s">
        <v>43</v>
      </c>
      <c r="C26" s="39"/>
      <c r="D26" s="49"/>
      <c r="E26" s="49"/>
      <c r="F26" s="54"/>
      <c r="G26" s="54"/>
      <c r="H26" s="54"/>
      <c r="I26" s="54"/>
      <c r="J26" s="143" t="s">
        <v>80</v>
      </c>
      <c r="K26" s="73"/>
      <c r="L26" s="73"/>
      <c r="M26" s="73"/>
      <c r="N26" s="54"/>
      <c r="O26" s="54"/>
      <c r="P26" s="49"/>
      <c r="Q26" s="45"/>
      <c r="R26" s="155">
        <v>120</v>
      </c>
      <c r="S26" s="155"/>
      <c r="T26" s="49" t="s">
        <v>48</v>
      </c>
      <c r="U26" s="119"/>
      <c r="V26" s="119"/>
      <c r="W26" s="119"/>
      <c r="X26" s="119"/>
      <c r="Y26" s="119"/>
      <c r="Z26" s="119"/>
      <c r="AA26" s="49"/>
      <c r="AB26" s="74"/>
      <c r="AC26" s="76"/>
      <c r="AD26" s="75"/>
      <c r="AE26" s="52"/>
      <c r="AF26" s="52"/>
      <c r="AG26" s="52"/>
      <c r="AH26" s="53"/>
      <c r="AI26" s="104"/>
      <c r="AJ26" s="104"/>
    </row>
    <row r="27" spans="2:36" ht="14" thickBot="1" x14ac:dyDescent="0.2">
      <c r="B27" s="54" t="s">
        <v>20</v>
      </c>
      <c r="C27" s="54"/>
      <c r="D27" s="54" t="s">
        <v>45</v>
      </c>
      <c r="E27" s="32" t="s">
        <v>46</v>
      </c>
      <c r="F27" s="54"/>
      <c r="G27" s="54"/>
      <c r="H27" s="54"/>
      <c r="I27" s="54"/>
      <c r="J27" s="54" t="s">
        <v>20</v>
      </c>
      <c r="K27" s="54"/>
      <c r="L27" s="54" t="s">
        <v>45</v>
      </c>
      <c r="M27" s="63" t="s">
        <v>46</v>
      </c>
      <c r="N27" s="48" t="s">
        <v>22</v>
      </c>
      <c r="O27" s="48" t="s">
        <v>23</v>
      </c>
      <c r="P27" s="48" t="s">
        <v>24</v>
      </c>
      <c r="Q27" s="45"/>
      <c r="R27" s="72"/>
      <c r="S27" s="54"/>
      <c r="T27" s="54"/>
      <c r="U27" s="54"/>
      <c r="V27" s="54"/>
      <c r="W27" s="54"/>
      <c r="X27" s="54"/>
      <c r="Y27" s="54"/>
      <c r="Z27" s="54"/>
      <c r="AB27" s="80" t="s">
        <v>74</v>
      </c>
      <c r="AC27" s="76"/>
      <c r="AD27" s="108"/>
      <c r="AE27" s="106"/>
      <c r="AF27" s="106"/>
      <c r="AG27" s="106"/>
      <c r="AH27" s="107"/>
      <c r="AI27" s="76"/>
      <c r="AJ27" s="76"/>
    </row>
    <row r="28" spans="2:36" ht="18" customHeight="1" thickBot="1" x14ac:dyDescent="0.2">
      <c r="B28" s="114"/>
      <c r="C28" s="64"/>
      <c r="D28" s="77"/>
      <c r="E28" s="66"/>
      <c r="F28" s="67">
        <f t="shared" ref="F28:F43" si="48">E28*IF(OR(D28="A",D28="RA"),4,IF(OR(D28="B",D28="RB"),3,IF(OR(D28="C",D28="RC"),2,IF(OR(D28="D",D28="RD"),1,IF(AND(D28&gt;=0,D28&lt;=4,ISNUMBER(D28)),D28,0)))))</f>
        <v>0</v>
      </c>
      <c r="G28" s="68" t="str">
        <f t="shared" ref="G28:G43" si="49">IF(OR(D28="",E28=""),"",IF(OR(D28="A",D28="B",D28="C",D28="D",D28="F",D28="RA",D28="RB",D28="RC",D28="RD",D28="RF",AND(D28&gt;=0,D28&lt;=4,ISNUMBER(D28))),E28,""))</f>
        <v/>
      </c>
      <c r="H28" s="69" t="str">
        <f t="shared" ref="H28:H43" si="50">IF(OR(D28="",E28=""),"",IF(OR(D28="A",D28="B",D28="C",D28="D",D28="P",AND(D28&gt;=0,D28&lt;=4,ISNUMBER(D28))),E28,""))</f>
        <v/>
      </c>
      <c r="I28" s="70"/>
      <c r="J28" s="114"/>
      <c r="K28" s="64"/>
      <c r="L28" s="77"/>
      <c r="M28" s="66"/>
      <c r="N28" s="41">
        <f t="shared" ref="N28:N43" si="51">M28*IF(OR(L28="A",L28="RA"),4,IF(OR(L28="B",L28="RB"),3,IF(OR(L28="C",L28="RC"),2,IF(OR(L28="D",L28="RD"),1,IF(AND(L28&gt;=0,L28=4,ISNUMBER(L28)),L28,0)))))</f>
        <v>0</v>
      </c>
      <c r="O28" s="41" t="str">
        <f t="shared" ref="O28:O43" si="52">IF(OR(L28="",M28=""),"",IF(OR(L28="A",L28="B",L28="C",L28="D",L28="F",L28="RA",L28="RB",L28="RC",L28="RD",L28="RF",AND(L28&gt;=0,L28&lt;=4,ISNUMBER(L28))),M28,""))</f>
        <v/>
      </c>
      <c r="P28" s="41" t="str">
        <f t="shared" ref="P28:P43" si="53">IF(OR(L28="",M28=""),"",IF(OR(L28="A",L28="B",L28="C",L28="D",L28="P",AND(L28&gt;=0,L28&lt;=4,ISNUMBER(L28))),M28,""))</f>
        <v/>
      </c>
      <c r="Q28" s="45"/>
      <c r="R28" s="72" t="s">
        <v>68</v>
      </c>
      <c r="S28" s="54"/>
      <c r="T28" s="54"/>
      <c r="U28" s="54"/>
      <c r="V28" s="54"/>
      <c r="W28" s="54"/>
      <c r="X28" s="54"/>
      <c r="Y28" s="54"/>
      <c r="Z28" s="54"/>
      <c r="AA28" s="45"/>
      <c r="AB28" s="131"/>
      <c r="AC28" s="122"/>
      <c r="AD28" s="75"/>
      <c r="AE28" s="52"/>
      <c r="AF28" s="52"/>
      <c r="AG28" s="52"/>
      <c r="AH28" s="53"/>
      <c r="AI28" s="150"/>
      <c r="AJ28" s="150"/>
    </row>
    <row r="29" spans="2:36" ht="14" thickBot="1" x14ac:dyDescent="0.2">
      <c r="B29" s="114"/>
      <c r="C29" s="64"/>
      <c r="D29" s="77"/>
      <c r="E29" s="66"/>
      <c r="F29" s="67">
        <f t="shared" si="48"/>
        <v>0</v>
      </c>
      <c r="G29" s="68" t="str">
        <f t="shared" si="49"/>
        <v/>
      </c>
      <c r="H29" s="69" t="str">
        <f t="shared" si="50"/>
        <v/>
      </c>
      <c r="I29" s="71"/>
      <c r="J29" s="114"/>
      <c r="K29" s="64"/>
      <c r="L29" s="77"/>
      <c r="M29" s="66"/>
      <c r="N29" s="41">
        <f t="shared" si="51"/>
        <v>0</v>
      </c>
      <c r="O29" s="41" t="str">
        <f t="shared" si="52"/>
        <v/>
      </c>
      <c r="P29" s="41" t="str">
        <f t="shared" si="53"/>
        <v/>
      </c>
      <c r="Q29" s="45"/>
      <c r="R29" s="54"/>
      <c r="S29" s="54"/>
      <c r="T29" s="54"/>
      <c r="U29" s="54"/>
      <c r="V29" s="54"/>
      <c r="W29" s="54"/>
      <c r="X29" s="54"/>
      <c r="Y29" s="54"/>
      <c r="Z29" s="54"/>
      <c r="AA29" s="45"/>
      <c r="AB29" s="131"/>
      <c r="AC29" s="122"/>
      <c r="AD29" s="75"/>
      <c r="AE29" s="52"/>
      <c r="AF29" s="52"/>
      <c r="AG29" s="52"/>
      <c r="AH29" s="53"/>
      <c r="AI29" s="150"/>
      <c r="AJ29" s="150"/>
    </row>
    <row r="30" spans="2:36" ht="14" thickBot="1" x14ac:dyDescent="0.2">
      <c r="B30" s="114"/>
      <c r="C30" s="64"/>
      <c r="D30" s="77"/>
      <c r="E30" s="66"/>
      <c r="F30" s="67">
        <f t="shared" si="48"/>
        <v>0</v>
      </c>
      <c r="G30" s="68" t="str">
        <f t="shared" si="49"/>
        <v/>
      </c>
      <c r="H30" s="69" t="str">
        <f t="shared" si="50"/>
        <v/>
      </c>
      <c r="I30" s="71"/>
      <c r="J30" s="114"/>
      <c r="K30" s="64"/>
      <c r="L30" s="77"/>
      <c r="M30" s="66"/>
      <c r="N30" s="41">
        <f t="shared" si="51"/>
        <v>0</v>
      </c>
      <c r="O30" s="41" t="str">
        <f t="shared" si="52"/>
        <v/>
      </c>
      <c r="P30" s="41" t="str">
        <f t="shared" si="53"/>
        <v/>
      </c>
      <c r="Q30" s="45"/>
      <c r="R30" s="72"/>
      <c r="S30" s="54"/>
      <c r="T30" s="54"/>
      <c r="U30" s="54"/>
      <c r="V30" s="54"/>
      <c r="W30" s="54"/>
      <c r="X30" s="54"/>
      <c r="Y30" s="54"/>
      <c r="Z30" s="54"/>
      <c r="AA30" s="45"/>
      <c r="AB30" s="131"/>
      <c r="AC30" s="122"/>
      <c r="AD30" s="75"/>
      <c r="AE30" s="52"/>
      <c r="AF30" s="52"/>
      <c r="AG30" s="52"/>
      <c r="AH30" s="53"/>
      <c r="AI30" s="150"/>
      <c r="AJ30" s="150"/>
    </row>
    <row r="31" spans="2:36" ht="14" thickBot="1" x14ac:dyDescent="0.2">
      <c r="B31" s="114"/>
      <c r="C31" s="64"/>
      <c r="D31" s="77"/>
      <c r="E31" s="66"/>
      <c r="F31" s="67">
        <f t="shared" si="48"/>
        <v>0</v>
      </c>
      <c r="G31" s="68" t="str">
        <f t="shared" si="49"/>
        <v/>
      </c>
      <c r="H31" s="69" t="str">
        <f t="shared" si="50"/>
        <v/>
      </c>
      <c r="I31" s="71"/>
      <c r="J31" s="114"/>
      <c r="K31" s="64"/>
      <c r="L31" s="77"/>
      <c r="M31" s="66"/>
      <c r="N31" s="41">
        <f t="shared" si="51"/>
        <v>0</v>
      </c>
      <c r="O31" s="41" t="str">
        <f t="shared" si="52"/>
        <v/>
      </c>
      <c r="P31" s="41" t="str">
        <f t="shared" si="53"/>
        <v/>
      </c>
      <c r="Q31" s="45"/>
      <c r="R31" s="54"/>
      <c r="S31" s="54"/>
      <c r="T31" s="54"/>
      <c r="U31" s="54"/>
      <c r="V31" s="54"/>
      <c r="W31" s="54"/>
      <c r="X31" s="54"/>
      <c r="Y31" s="54"/>
      <c r="Z31" s="54"/>
      <c r="AA31" s="45"/>
      <c r="AB31" s="131"/>
      <c r="AC31" s="122"/>
      <c r="AD31" s="75"/>
      <c r="AE31" s="52"/>
      <c r="AF31" s="52"/>
      <c r="AG31" s="52"/>
      <c r="AH31" s="53"/>
      <c r="AI31" s="150"/>
      <c r="AJ31" s="150"/>
    </row>
    <row r="32" spans="2:36" ht="14" thickBot="1" x14ac:dyDescent="0.2">
      <c r="B32" s="114"/>
      <c r="C32" s="64"/>
      <c r="D32" s="65"/>
      <c r="E32" s="66"/>
      <c r="F32" s="67">
        <f t="shared" si="48"/>
        <v>0</v>
      </c>
      <c r="G32" s="68" t="str">
        <f t="shared" si="49"/>
        <v/>
      </c>
      <c r="H32" s="69" t="str">
        <f t="shared" si="50"/>
        <v/>
      </c>
      <c r="I32" s="71"/>
      <c r="J32" s="114"/>
      <c r="K32" s="64"/>
      <c r="L32" s="65"/>
      <c r="M32" s="66"/>
      <c r="N32" s="41">
        <f t="shared" si="51"/>
        <v>0</v>
      </c>
      <c r="O32" s="41" t="str">
        <f t="shared" si="52"/>
        <v/>
      </c>
      <c r="P32" s="41" t="str">
        <f t="shared" si="53"/>
        <v/>
      </c>
      <c r="Q32" s="45"/>
      <c r="R32" s="54"/>
      <c r="S32" s="54"/>
      <c r="T32" s="54"/>
      <c r="U32" s="54"/>
      <c r="V32" s="54"/>
      <c r="W32" s="54"/>
      <c r="X32" s="54"/>
      <c r="Y32" s="54"/>
      <c r="Z32" s="54"/>
      <c r="AA32" s="45"/>
      <c r="AB32" s="131"/>
      <c r="AC32" s="122"/>
      <c r="AD32" s="75"/>
      <c r="AE32" s="52"/>
      <c r="AF32" s="52"/>
      <c r="AG32" s="52"/>
      <c r="AH32" s="53"/>
      <c r="AI32" s="150"/>
      <c r="AJ32" s="150"/>
    </row>
    <row r="33" spans="2:36" ht="14" thickBot="1" x14ac:dyDescent="0.2">
      <c r="B33" s="114"/>
      <c r="C33" s="64"/>
      <c r="D33" s="65"/>
      <c r="E33" s="66"/>
      <c r="F33" s="67">
        <f t="shared" si="48"/>
        <v>0</v>
      </c>
      <c r="G33" s="68" t="str">
        <f t="shared" si="49"/>
        <v/>
      </c>
      <c r="H33" s="69" t="str">
        <f t="shared" si="50"/>
        <v/>
      </c>
      <c r="I33" s="71"/>
      <c r="J33" s="114"/>
      <c r="K33" s="64"/>
      <c r="L33" s="65"/>
      <c r="M33" s="66"/>
      <c r="N33" s="41">
        <f t="shared" si="51"/>
        <v>0</v>
      </c>
      <c r="O33" s="41" t="str">
        <f t="shared" si="52"/>
        <v/>
      </c>
      <c r="P33" s="41" t="str">
        <f t="shared" si="53"/>
        <v/>
      </c>
      <c r="Q33" s="45"/>
      <c r="R33" s="54"/>
      <c r="S33" s="54"/>
      <c r="T33" s="54"/>
      <c r="U33" s="54"/>
      <c r="V33" s="54"/>
      <c r="W33" s="54"/>
      <c r="X33" s="54"/>
      <c r="Y33" s="54"/>
      <c r="Z33" s="54"/>
      <c r="AA33" s="45"/>
      <c r="AB33" s="131"/>
      <c r="AC33" s="122"/>
      <c r="AD33" s="75"/>
      <c r="AE33" s="52"/>
      <c r="AF33" s="52"/>
      <c r="AG33" s="52"/>
      <c r="AH33" s="53"/>
      <c r="AI33" s="150"/>
      <c r="AJ33" s="150"/>
    </row>
    <row r="34" spans="2:36" ht="14" thickBot="1" x14ac:dyDescent="0.2">
      <c r="B34" s="114"/>
      <c r="C34" s="64"/>
      <c r="D34" s="65"/>
      <c r="E34" s="66"/>
      <c r="F34" s="67">
        <f t="shared" si="48"/>
        <v>0</v>
      </c>
      <c r="G34" s="68" t="str">
        <f t="shared" si="49"/>
        <v/>
      </c>
      <c r="H34" s="69" t="str">
        <f t="shared" si="50"/>
        <v/>
      </c>
      <c r="I34" s="71"/>
      <c r="J34" s="114"/>
      <c r="K34" s="64"/>
      <c r="L34" s="65"/>
      <c r="M34" s="66"/>
      <c r="N34" s="41">
        <f t="shared" si="51"/>
        <v>0</v>
      </c>
      <c r="O34" s="41" t="str">
        <f t="shared" si="52"/>
        <v/>
      </c>
      <c r="P34" s="41" t="str">
        <f t="shared" si="53"/>
        <v/>
      </c>
      <c r="Q34" s="45"/>
      <c r="R34" s="54"/>
      <c r="S34" s="54"/>
      <c r="T34" s="54"/>
      <c r="U34" s="54"/>
      <c r="V34" s="54"/>
      <c r="W34" s="54"/>
      <c r="X34" s="54"/>
      <c r="Y34" s="54"/>
      <c r="Z34" s="54"/>
      <c r="AA34" s="45"/>
      <c r="AB34" s="131"/>
      <c r="AC34" s="122"/>
      <c r="AD34" s="75"/>
      <c r="AE34" s="52"/>
      <c r="AF34" s="52"/>
      <c r="AG34" s="52"/>
      <c r="AH34" s="53"/>
      <c r="AI34" s="150"/>
      <c r="AJ34" s="150"/>
    </row>
    <row r="35" spans="2:36" ht="14" thickBot="1" x14ac:dyDescent="0.2">
      <c r="B35" s="114"/>
      <c r="C35" s="64"/>
      <c r="D35" s="65"/>
      <c r="E35" s="66"/>
      <c r="F35" s="67">
        <f t="shared" si="48"/>
        <v>0</v>
      </c>
      <c r="G35" s="68" t="str">
        <f t="shared" si="49"/>
        <v/>
      </c>
      <c r="H35" s="69" t="str">
        <f t="shared" si="50"/>
        <v/>
      </c>
      <c r="I35" s="71"/>
      <c r="J35" s="114"/>
      <c r="K35" s="64"/>
      <c r="L35" s="65"/>
      <c r="M35" s="66"/>
      <c r="N35" s="41">
        <f t="shared" si="51"/>
        <v>0</v>
      </c>
      <c r="O35" s="41" t="str">
        <f t="shared" si="52"/>
        <v/>
      </c>
      <c r="P35" s="41" t="str">
        <f t="shared" si="53"/>
        <v/>
      </c>
      <c r="Q35" s="45"/>
      <c r="R35" s="54"/>
      <c r="S35" s="54"/>
      <c r="T35" s="54"/>
      <c r="U35" s="54"/>
      <c r="V35" s="54"/>
      <c r="W35" s="54"/>
      <c r="X35" s="54"/>
      <c r="Y35" s="54"/>
      <c r="Z35" s="54"/>
      <c r="AA35" s="45"/>
      <c r="AB35" s="81"/>
      <c r="AC35" s="57"/>
      <c r="AD35" s="123"/>
      <c r="AE35" s="52">
        <f t="shared" ref="AE35:AE37" si="54">IF(AH35&lt;&gt;"",AH35,3)*IF(AD35="A",4,IF(AD35="B",3,IF(AD35="C",2,IF(AD35="D",1,IF(AND(AD35&gt;=0,AD35&lt;=4,ISNUMBER(AD35)),AD35,0)))))</f>
        <v>0</v>
      </c>
      <c r="AF35" s="52" t="str">
        <f t="shared" ref="AF35:AF37" si="55">IF(OR(AD35="A",AD35="B",AD35="C",AD35="D",AD35="F",AND(AD35&gt;=0,AD35&lt;=4,ISNUMBER(AD35))),IF(AH35&lt;&gt;"",AH35,3),"")</f>
        <v/>
      </c>
      <c r="AG35" s="52" t="str">
        <f t="shared" ref="AG35:AG37" si="56">IF(OR(AD35="A",AD35="B",AD35="C",AD35="D",AD35="P",AND(AD35&gt;=0,AD35&lt;=4,ISNUMBER(AD35))),IF(AH35&lt;&gt;"",AH35,3),"")</f>
        <v/>
      </c>
      <c r="AH35" s="53"/>
      <c r="AI35" s="151"/>
      <c r="AJ35" s="151"/>
    </row>
    <row r="36" spans="2:36" ht="14" thickBot="1" x14ac:dyDescent="0.2">
      <c r="B36" s="114"/>
      <c r="C36" s="64"/>
      <c r="D36" s="65"/>
      <c r="E36" s="66"/>
      <c r="F36" s="67">
        <f t="shared" si="48"/>
        <v>0</v>
      </c>
      <c r="G36" s="68" t="str">
        <f t="shared" si="49"/>
        <v/>
      </c>
      <c r="H36" s="69" t="str">
        <f t="shared" si="50"/>
        <v/>
      </c>
      <c r="I36" s="71"/>
      <c r="J36" s="114"/>
      <c r="K36" s="64"/>
      <c r="L36" s="65"/>
      <c r="M36" s="66"/>
      <c r="N36" s="41">
        <f t="shared" si="51"/>
        <v>0</v>
      </c>
      <c r="O36" s="41" t="str">
        <f t="shared" si="52"/>
        <v/>
      </c>
      <c r="P36" s="41" t="str">
        <f t="shared" si="53"/>
        <v/>
      </c>
      <c r="Q36" s="45"/>
      <c r="R36" s="54"/>
      <c r="S36" s="54"/>
      <c r="T36" s="54"/>
      <c r="U36" s="54"/>
      <c r="V36" s="54"/>
      <c r="W36" s="54"/>
      <c r="X36" s="54"/>
      <c r="Y36" s="54"/>
      <c r="Z36" s="54"/>
      <c r="AA36" s="45"/>
      <c r="AB36" s="81"/>
      <c r="AC36" s="57"/>
      <c r="AD36" s="111"/>
      <c r="AE36" s="52">
        <f t="shared" si="54"/>
        <v>0</v>
      </c>
      <c r="AF36" s="52" t="str">
        <f t="shared" si="55"/>
        <v/>
      </c>
      <c r="AG36" s="52" t="str">
        <f t="shared" si="56"/>
        <v/>
      </c>
      <c r="AH36" s="53"/>
      <c r="AI36" s="151"/>
      <c r="AJ36" s="151"/>
    </row>
    <row r="37" spans="2:36" ht="14" thickBot="1" x14ac:dyDescent="0.2">
      <c r="B37" s="114"/>
      <c r="C37" s="64"/>
      <c r="D37" s="65"/>
      <c r="E37" s="66"/>
      <c r="F37" s="67">
        <f t="shared" si="48"/>
        <v>0</v>
      </c>
      <c r="G37" s="68" t="str">
        <f t="shared" si="49"/>
        <v/>
      </c>
      <c r="H37" s="69" t="str">
        <f t="shared" si="50"/>
        <v/>
      </c>
      <c r="I37" s="71"/>
      <c r="J37" s="114"/>
      <c r="K37" s="64"/>
      <c r="L37" s="65"/>
      <c r="M37" s="66"/>
      <c r="N37" s="41">
        <f t="shared" si="51"/>
        <v>0</v>
      </c>
      <c r="O37" s="41" t="str">
        <f t="shared" si="52"/>
        <v/>
      </c>
      <c r="P37" s="41" t="str">
        <f t="shared" si="53"/>
        <v/>
      </c>
      <c r="Q37" s="45"/>
      <c r="R37" s="54"/>
      <c r="S37" s="54"/>
      <c r="T37" s="54"/>
      <c r="U37" s="54"/>
      <c r="V37" s="54"/>
      <c r="W37" s="54"/>
      <c r="X37" s="54"/>
      <c r="Y37" s="54"/>
      <c r="Z37" s="54"/>
      <c r="AA37" s="45"/>
      <c r="AB37" s="81"/>
      <c r="AC37" s="57"/>
      <c r="AD37" s="111"/>
      <c r="AE37" s="52">
        <f t="shared" si="54"/>
        <v>0</v>
      </c>
      <c r="AF37" s="52" t="str">
        <f t="shared" si="55"/>
        <v/>
      </c>
      <c r="AG37" s="52" t="str">
        <f t="shared" si="56"/>
        <v/>
      </c>
      <c r="AH37" s="53"/>
      <c r="AI37" s="152"/>
      <c r="AJ37" s="151"/>
    </row>
    <row r="38" spans="2:36" ht="14" thickBot="1" x14ac:dyDescent="0.2">
      <c r="B38" s="114"/>
      <c r="C38" s="64"/>
      <c r="D38" s="65"/>
      <c r="E38" s="66"/>
      <c r="F38" s="67">
        <f t="shared" si="48"/>
        <v>0</v>
      </c>
      <c r="G38" s="68" t="str">
        <f t="shared" si="49"/>
        <v/>
      </c>
      <c r="H38" s="69" t="str">
        <f t="shared" si="50"/>
        <v/>
      </c>
      <c r="I38" s="71"/>
      <c r="J38" s="114"/>
      <c r="K38" s="64"/>
      <c r="L38" s="65"/>
      <c r="M38" s="66"/>
      <c r="N38" s="41">
        <f t="shared" si="51"/>
        <v>0</v>
      </c>
      <c r="O38" s="41" t="str">
        <f t="shared" si="52"/>
        <v/>
      </c>
      <c r="P38" s="41" t="str">
        <f t="shared" si="53"/>
        <v/>
      </c>
      <c r="Q38" s="45"/>
      <c r="R38" s="54"/>
      <c r="S38" s="54"/>
      <c r="T38" s="54"/>
      <c r="U38" s="54"/>
      <c r="V38" s="54"/>
      <c r="W38" s="54"/>
      <c r="X38" s="54"/>
      <c r="Y38" s="54"/>
      <c r="Z38" s="54"/>
      <c r="AA38" s="45"/>
      <c r="AB38" s="81"/>
      <c r="AC38" s="57"/>
      <c r="AD38" s="111"/>
      <c r="AE38" s="52">
        <f t="shared" ref="AE38:AE39" si="57">IF(AH38&lt;&gt;"",AH38,3)*IF(AD38="A",4,IF(AD38="B",3,IF(AD38="C",2,IF(AD38="D",1,IF(AND(AD38&gt;=0,AD38&lt;=4,ISNUMBER(AD38)),AD38,0)))))</f>
        <v>0</v>
      </c>
      <c r="AF38" s="52" t="str">
        <f t="shared" ref="AF38:AF39" si="58">IF(OR(AD38="A",AD38="B",AD38="C",AD38="D",AD38="F",AND(AD38&gt;=0,AD38&lt;=4,ISNUMBER(AD38))),IF(AH38&lt;&gt;"",AH38,3),"")</f>
        <v/>
      </c>
      <c r="AG38" s="52" t="str">
        <f t="shared" ref="AG38:AG39" si="59">IF(OR(AD38="A",AD38="B",AD38="C",AD38="D",AD38="P",AND(AD38&gt;=0,AD38&lt;=4,ISNUMBER(AD38))),IF(AH38&lt;&gt;"",AH38,3),"")</f>
        <v/>
      </c>
      <c r="AH38" s="53"/>
      <c r="AI38" s="151"/>
      <c r="AJ38" s="151"/>
    </row>
    <row r="39" spans="2:36" ht="14" thickBot="1" x14ac:dyDescent="0.2">
      <c r="B39" s="114"/>
      <c r="C39" s="64"/>
      <c r="D39" s="65"/>
      <c r="E39" s="66"/>
      <c r="F39" s="67">
        <f t="shared" si="48"/>
        <v>0</v>
      </c>
      <c r="G39" s="68" t="str">
        <f t="shared" si="49"/>
        <v/>
      </c>
      <c r="H39" s="69" t="str">
        <f t="shared" si="50"/>
        <v/>
      </c>
      <c r="I39" s="71"/>
      <c r="J39" s="114"/>
      <c r="K39" s="64"/>
      <c r="L39" s="65"/>
      <c r="M39" s="66"/>
      <c r="N39" s="41">
        <f t="shared" si="51"/>
        <v>0</v>
      </c>
      <c r="O39" s="41" t="str">
        <f t="shared" si="52"/>
        <v/>
      </c>
      <c r="P39" s="41" t="str">
        <f t="shared" si="53"/>
        <v/>
      </c>
      <c r="Q39" s="45"/>
      <c r="R39" s="49"/>
      <c r="S39" s="49"/>
      <c r="T39" s="49"/>
      <c r="U39" s="49"/>
      <c r="V39" s="49"/>
      <c r="W39" s="49"/>
      <c r="X39" s="49"/>
      <c r="Y39" s="49"/>
      <c r="Z39" s="49"/>
      <c r="AA39" s="45"/>
      <c r="AB39" s="81"/>
      <c r="AC39" s="57"/>
      <c r="AD39" s="134"/>
      <c r="AE39" s="52">
        <f t="shared" si="57"/>
        <v>0</v>
      </c>
      <c r="AF39" s="52" t="str">
        <f t="shared" si="58"/>
        <v/>
      </c>
      <c r="AG39" s="52" t="str">
        <f t="shared" si="59"/>
        <v/>
      </c>
      <c r="AH39" s="53"/>
      <c r="AI39" s="151"/>
      <c r="AJ39" s="151"/>
    </row>
    <row r="40" spans="2:36" ht="14" thickBot="1" x14ac:dyDescent="0.2">
      <c r="B40" s="114"/>
      <c r="C40" s="64"/>
      <c r="D40" s="65"/>
      <c r="E40" s="66"/>
      <c r="F40" s="67">
        <f t="shared" si="48"/>
        <v>0</v>
      </c>
      <c r="G40" s="68" t="str">
        <f t="shared" si="49"/>
        <v/>
      </c>
      <c r="H40" s="69" t="str">
        <f t="shared" si="50"/>
        <v/>
      </c>
      <c r="I40" s="71"/>
      <c r="J40" s="114"/>
      <c r="K40" s="64"/>
      <c r="L40" s="65"/>
      <c r="M40" s="66"/>
      <c r="N40" s="41">
        <f t="shared" si="51"/>
        <v>0</v>
      </c>
      <c r="O40" s="41" t="str">
        <f t="shared" si="52"/>
        <v/>
      </c>
      <c r="P40" s="41" t="str">
        <f t="shared" si="53"/>
        <v/>
      </c>
      <c r="Q40" s="45"/>
      <c r="R40" s="49"/>
      <c r="S40" s="49"/>
      <c r="T40" s="49"/>
      <c r="U40" s="49"/>
      <c r="V40" s="49"/>
      <c r="W40" s="49"/>
      <c r="X40" s="49"/>
      <c r="Y40" s="49"/>
      <c r="Z40" s="49"/>
      <c r="AA40" s="45"/>
      <c r="AB40" s="141"/>
      <c r="AC40" s="57"/>
      <c r="AD40" s="134"/>
      <c r="AE40" s="52">
        <f t="shared" ref="AE40" si="60">IF(AH40&lt;&gt;"",AH40,3)*IF(AD40="A",4,IF(AD40="B",3,IF(AD40="C",2,IF(AD40="D",1,IF(AND(AD40&gt;=0,AD40&lt;=4,ISNUMBER(AD40)),AD40,0)))))</f>
        <v>0</v>
      </c>
      <c r="AF40" s="52" t="str">
        <f t="shared" ref="AF40" si="61">IF(OR(AD40="A",AD40="B",AD40="C",AD40="D",AD40="F",AND(AD40&gt;=0,AD40&lt;=4,ISNUMBER(AD40))),IF(AH40&lt;&gt;"",AH40,3),"")</f>
        <v/>
      </c>
      <c r="AG40" s="52" t="str">
        <f t="shared" ref="AG40" si="62">IF(OR(AD40="A",AD40="B",AD40="C",AD40="D",AD40="P",AND(AD40&gt;=0,AD40&lt;=4,ISNUMBER(AD40))),IF(AH40&lt;&gt;"",AH40,3),"")</f>
        <v/>
      </c>
      <c r="AH40" s="53"/>
      <c r="AI40" s="151"/>
      <c r="AJ40" s="151"/>
    </row>
    <row r="41" spans="2:36" ht="14" thickBot="1" x14ac:dyDescent="0.2">
      <c r="B41" s="114"/>
      <c r="C41" s="64"/>
      <c r="D41" s="65"/>
      <c r="E41" s="66"/>
      <c r="F41" s="67">
        <f t="shared" si="48"/>
        <v>0</v>
      </c>
      <c r="G41" s="68" t="str">
        <f t="shared" si="49"/>
        <v/>
      </c>
      <c r="H41" s="69" t="str">
        <f t="shared" si="50"/>
        <v/>
      </c>
      <c r="I41" s="71"/>
      <c r="J41" s="114"/>
      <c r="K41" s="64"/>
      <c r="L41" s="65"/>
      <c r="M41" s="66"/>
      <c r="N41" s="41">
        <f t="shared" si="51"/>
        <v>0</v>
      </c>
      <c r="O41" s="41" t="str">
        <f t="shared" si="52"/>
        <v/>
      </c>
      <c r="P41" s="41" t="str">
        <f t="shared" si="53"/>
        <v/>
      </c>
      <c r="Q41" s="45"/>
      <c r="R41" s="40"/>
      <c r="S41" s="40"/>
      <c r="T41" s="40"/>
      <c r="U41" s="40"/>
      <c r="V41" s="40"/>
      <c r="W41" s="40"/>
      <c r="X41" s="40"/>
      <c r="Y41" s="40"/>
      <c r="Z41" s="40"/>
      <c r="AA41" s="45"/>
      <c r="AB41" s="112"/>
      <c r="AC41" s="41"/>
      <c r="AD41" s="63"/>
      <c r="AE41" s="41"/>
      <c r="AF41" s="41"/>
      <c r="AG41" s="41"/>
      <c r="AH41" s="42"/>
      <c r="AI41" s="169"/>
      <c r="AJ41" s="169"/>
    </row>
    <row r="42" spans="2:36" ht="14" thickBot="1" x14ac:dyDescent="0.2">
      <c r="B42" s="114"/>
      <c r="C42" s="64"/>
      <c r="D42" s="65"/>
      <c r="E42" s="66"/>
      <c r="F42" s="67">
        <f t="shared" si="48"/>
        <v>0</v>
      </c>
      <c r="G42" s="68" t="str">
        <f t="shared" si="49"/>
        <v/>
      </c>
      <c r="H42" s="69" t="str">
        <f t="shared" si="50"/>
        <v/>
      </c>
      <c r="I42" s="71"/>
      <c r="J42" s="114"/>
      <c r="K42" s="64"/>
      <c r="L42" s="65"/>
      <c r="M42" s="84"/>
      <c r="N42" s="41">
        <f t="shared" si="51"/>
        <v>0</v>
      </c>
      <c r="O42" s="41" t="str">
        <f t="shared" si="52"/>
        <v/>
      </c>
      <c r="P42" s="41" t="str">
        <f t="shared" si="53"/>
        <v/>
      </c>
      <c r="Q42" s="45"/>
      <c r="R42" s="40"/>
      <c r="S42" s="40"/>
      <c r="T42" s="40"/>
      <c r="U42" s="40"/>
      <c r="V42" s="40"/>
      <c r="W42" s="40"/>
      <c r="X42" s="40"/>
      <c r="Y42" s="40"/>
      <c r="Z42" s="40"/>
      <c r="AA42" s="45"/>
      <c r="AB42" s="41"/>
      <c r="AC42" s="79"/>
      <c r="AD42" s="63"/>
      <c r="AE42" s="41"/>
      <c r="AF42" s="41"/>
      <c r="AG42" s="41"/>
      <c r="AH42" s="42"/>
      <c r="AI42" s="169"/>
      <c r="AJ42" s="169"/>
    </row>
    <row r="43" spans="2:36" x14ac:dyDescent="0.15">
      <c r="B43" s="114"/>
      <c r="C43" s="64"/>
      <c r="D43" s="65"/>
      <c r="E43" s="66"/>
      <c r="F43" s="67">
        <f t="shared" si="48"/>
        <v>0</v>
      </c>
      <c r="G43" s="68" t="str">
        <f t="shared" si="49"/>
        <v/>
      </c>
      <c r="H43" s="69" t="str">
        <f t="shared" si="50"/>
        <v/>
      </c>
      <c r="I43" s="71"/>
      <c r="J43" s="114"/>
      <c r="K43" s="64"/>
      <c r="L43" s="65"/>
      <c r="M43" s="85"/>
      <c r="N43" s="83">
        <f t="shared" si="51"/>
        <v>0</v>
      </c>
      <c r="O43" s="41" t="str">
        <f t="shared" si="52"/>
        <v/>
      </c>
      <c r="P43" s="41" t="str">
        <f t="shared" si="53"/>
        <v/>
      </c>
      <c r="Q43" s="41"/>
      <c r="R43" s="55"/>
      <c r="S43" s="55"/>
      <c r="T43" s="55"/>
      <c r="U43" s="55"/>
      <c r="V43" s="55"/>
      <c r="W43" s="55"/>
      <c r="X43" s="55"/>
      <c r="Y43" s="55"/>
      <c r="Z43" s="55"/>
      <c r="AA43" s="41"/>
      <c r="AB43" s="45"/>
      <c r="AC43" s="79"/>
      <c r="AD43" s="63"/>
      <c r="AE43" s="41"/>
      <c r="AF43" s="41"/>
      <c r="AG43" s="41"/>
      <c r="AH43" s="42"/>
      <c r="AI43" s="169"/>
      <c r="AJ43" s="169"/>
    </row>
    <row r="44" spans="2:36" x14ac:dyDescent="0.15">
      <c r="N44" s="62"/>
      <c r="O44" s="62"/>
      <c r="P44" s="41"/>
      <c r="Q44" s="62"/>
      <c r="R44" s="40"/>
      <c r="S44" s="40"/>
      <c r="T44" s="40"/>
      <c r="U44" s="40"/>
      <c r="V44" s="40"/>
      <c r="W44" s="40"/>
      <c r="X44" s="40"/>
      <c r="Y44" s="40"/>
      <c r="Z44" s="40"/>
      <c r="AA44" s="45"/>
      <c r="AC44" s="41"/>
      <c r="AD44" s="63"/>
      <c r="AE44" s="41"/>
      <c r="AF44" s="41"/>
      <c r="AG44" s="41"/>
      <c r="AH44" s="42"/>
      <c r="AI44" s="169"/>
      <c r="AJ44" s="169"/>
    </row>
    <row r="45" spans="2:36" x14ac:dyDescent="0.15">
      <c r="B45" s="62"/>
      <c r="C45" s="62"/>
      <c r="D45" s="62"/>
      <c r="E45" s="62"/>
      <c r="F45" s="41"/>
      <c r="G45" s="41"/>
      <c r="H45" s="41"/>
      <c r="I45" s="41"/>
      <c r="J45" s="62"/>
      <c r="K45" s="62"/>
      <c r="L45" s="62"/>
      <c r="M45" s="62"/>
      <c r="N45" s="62"/>
      <c r="O45" s="62"/>
      <c r="P45" s="41"/>
      <c r="Q45" s="62"/>
      <c r="R45" s="40"/>
      <c r="S45" s="40"/>
      <c r="T45" s="40"/>
      <c r="U45" s="40"/>
      <c r="V45" s="40"/>
      <c r="W45" s="40"/>
      <c r="X45" s="40"/>
      <c r="Y45" s="40"/>
      <c r="Z45" s="40"/>
      <c r="AA45" s="62"/>
      <c r="AC45" s="63"/>
      <c r="AD45" s="63"/>
      <c r="AE45" s="41"/>
      <c r="AF45" s="41"/>
      <c r="AG45" s="41"/>
      <c r="AH45" s="42"/>
      <c r="AI45" s="169"/>
      <c r="AJ45" s="169"/>
    </row>
    <row r="46" spans="2:36" x14ac:dyDescent="0.15">
      <c r="B46" s="62"/>
      <c r="C46" s="62"/>
      <c r="D46" s="62"/>
      <c r="E46" s="62"/>
      <c r="F46" s="41"/>
      <c r="G46" s="41"/>
      <c r="H46" s="41"/>
      <c r="I46" s="41"/>
      <c r="J46" s="62"/>
      <c r="K46" s="62"/>
      <c r="L46" s="62"/>
      <c r="M46" s="62"/>
      <c r="N46" s="62"/>
      <c r="O46" s="62"/>
      <c r="P46" s="41"/>
      <c r="Q46" s="62"/>
      <c r="R46" s="40"/>
      <c r="S46" s="40"/>
      <c r="T46" s="40"/>
      <c r="U46" s="40"/>
      <c r="V46" s="40"/>
      <c r="W46" s="40"/>
      <c r="X46" s="40"/>
      <c r="Y46" s="40"/>
      <c r="Z46" s="40"/>
      <c r="AA46" s="62"/>
      <c r="AC46" s="63"/>
      <c r="AD46" s="63"/>
      <c r="AE46" s="41"/>
      <c r="AF46" s="41"/>
      <c r="AG46" s="41"/>
      <c r="AH46" s="42"/>
      <c r="AI46" s="170"/>
      <c r="AJ46" s="170"/>
    </row>
    <row r="47" spans="2:36" x14ac:dyDescent="0.15">
      <c r="B47" s="62"/>
      <c r="C47" s="62"/>
      <c r="D47" s="62"/>
      <c r="E47" s="62"/>
      <c r="F47" s="41"/>
      <c r="G47" s="41"/>
      <c r="H47" s="41"/>
      <c r="I47" s="41"/>
      <c r="J47" s="62"/>
      <c r="K47" s="62"/>
      <c r="L47" s="62"/>
      <c r="M47" s="62"/>
      <c r="N47" s="62"/>
      <c r="O47" s="62"/>
      <c r="P47" s="41"/>
      <c r="Q47" s="62"/>
      <c r="R47" s="55"/>
      <c r="S47" s="55"/>
      <c r="T47" s="55"/>
      <c r="U47" s="55"/>
      <c r="V47" s="55"/>
      <c r="W47" s="55"/>
      <c r="X47" s="55"/>
      <c r="Y47" s="55"/>
      <c r="Z47" s="55"/>
      <c r="AA47" s="62"/>
      <c r="AC47" s="41"/>
      <c r="AD47" s="41"/>
      <c r="AE47" s="41"/>
      <c r="AF47" s="41"/>
      <c r="AG47" s="41"/>
      <c r="AH47" s="41"/>
      <c r="AI47" s="41"/>
      <c r="AJ47" s="41"/>
    </row>
    <row r="48" spans="2:36" x14ac:dyDescent="0.15">
      <c r="B48" s="62"/>
      <c r="C48" s="62"/>
      <c r="D48" s="62"/>
      <c r="E48" s="62"/>
      <c r="F48" s="41"/>
      <c r="G48" s="41"/>
      <c r="H48" s="41"/>
      <c r="I48" s="41"/>
      <c r="J48" s="62"/>
      <c r="K48" s="62"/>
      <c r="L48" s="62"/>
      <c r="M48" s="62"/>
      <c r="N48" s="62"/>
      <c r="O48" s="62"/>
      <c r="P48" s="41"/>
      <c r="Q48" s="62"/>
      <c r="R48" s="55"/>
      <c r="S48" s="55"/>
      <c r="T48" s="55"/>
      <c r="U48" s="55"/>
      <c r="V48" s="55"/>
      <c r="W48" s="55"/>
      <c r="X48" s="55"/>
      <c r="Y48" s="55"/>
      <c r="Z48" s="55"/>
      <c r="AA48" s="62"/>
      <c r="AC48" s="54"/>
      <c r="AD48" s="54"/>
      <c r="AE48" s="54"/>
      <c r="AF48" s="54"/>
      <c r="AG48" s="54"/>
      <c r="AH48" s="54"/>
      <c r="AI48" s="54"/>
      <c r="AJ48" s="54"/>
    </row>
    <row r="49" spans="2:36" x14ac:dyDescent="0.15">
      <c r="B49" s="62"/>
      <c r="C49" s="62"/>
      <c r="D49" s="62"/>
      <c r="E49" s="62"/>
      <c r="F49" s="41"/>
      <c r="G49" s="41"/>
      <c r="H49" s="41"/>
      <c r="I49" s="41"/>
      <c r="J49" s="62"/>
      <c r="K49" s="62"/>
      <c r="L49" s="62"/>
      <c r="M49" s="62"/>
      <c r="N49" s="62"/>
      <c r="O49" s="62"/>
      <c r="P49" s="41"/>
      <c r="Q49" s="62"/>
      <c r="R49" s="55"/>
      <c r="S49" s="55"/>
      <c r="T49" s="55"/>
      <c r="U49" s="55"/>
      <c r="V49" s="55"/>
      <c r="W49" s="55"/>
      <c r="X49" s="55"/>
      <c r="Y49" s="55"/>
      <c r="Z49" s="55"/>
      <c r="AA49" s="62"/>
      <c r="AC49" s="41"/>
      <c r="AD49" s="41"/>
      <c r="AE49" s="41"/>
      <c r="AF49" s="41"/>
      <c r="AG49" s="41"/>
      <c r="AH49" s="41"/>
      <c r="AI49" s="41"/>
      <c r="AJ49" s="41"/>
    </row>
    <row r="50" spans="2:36" x14ac:dyDescent="0.15">
      <c r="B50" s="62"/>
      <c r="C50" s="62"/>
      <c r="D50" s="62"/>
      <c r="E50" s="62"/>
      <c r="F50" s="41"/>
      <c r="G50" s="41"/>
      <c r="H50" s="41"/>
      <c r="I50" s="41"/>
      <c r="J50" s="62"/>
      <c r="K50" s="62"/>
      <c r="L50" s="62"/>
      <c r="M50" s="62"/>
      <c r="N50" s="62"/>
      <c r="O50" s="62"/>
      <c r="P50" s="41"/>
      <c r="Q50" s="62"/>
      <c r="R50" s="62"/>
      <c r="S50" s="62"/>
      <c r="T50" s="62"/>
      <c r="U50" s="62"/>
      <c r="V50" s="62"/>
      <c r="W50" s="62"/>
      <c r="X50" s="62"/>
      <c r="Y50" s="62"/>
      <c r="Z50" s="62"/>
      <c r="AA50" s="62"/>
      <c r="AC50" s="45"/>
      <c r="AD50" s="45"/>
      <c r="AE50" s="45"/>
      <c r="AF50" s="45"/>
      <c r="AG50" s="45"/>
      <c r="AH50" s="41"/>
      <c r="AI50" s="45"/>
      <c r="AJ50" s="45"/>
    </row>
    <row r="51" spans="2:36" x14ac:dyDescent="0.15">
      <c r="B51" s="62"/>
      <c r="C51" s="62"/>
      <c r="D51" s="62"/>
      <c r="E51" s="62"/>
      <c r="F51" s="41"/>
      <c r="G51" s="41"/>
      <c r="H51" s="41"/>
      <c r="I51" s="41"/>
      <c r="J51" s="62"/>
      <c r="K51" s="62"/>
      <c r="L51" s="62"/>
      <c r="M51" s="62"/>
      <c r="N51" s="62"/>
      <c r="O51" s="62"/>
      <c r="P51" s="41"/>
      <c r="Q51" s="62"/>
      <c r="R51" s="62"/>
      <c r="S51" s="62"/>
      <c r="T51" s="62"/>
      <c r="U51" s="62"/>
      <c r="V51" s="62"/>
      <c r="W51" s="62"/>
      <c r="X51" s="62"/>
      <c r="Y51" s="62"/>
      <c r="Z51" s="62"/>
      <c r="AA51" s="62"/>
    </row>
    <row r="52" spans="2:36" x14ac:dyDescent="0.15">
      <c r="B52" s="62"/>
      <c r="C52" s="62"/>
      <c r="D52" s="62"/>
      <c r="E52" s="62"/>
      <c r="F52" s="41"/>
      <c r="G52" s="41"/>
      <c r="H52" s="41"/>
      <c r="I52" s="41"/>
      <c r="J52" s="62"/>
      <c r="K52" s="62"/>
      <c r="L52" s="62"/>
      <c r="M52" s="62"/>
      <c r="N52" s="62"/>
      <c r="O52" s="62"/>
      <c r="P52" s="41"/>
      <c r="Q52" s="62"/>
      <c r="R52" s="62"/>
      <c r="S52" s="62"/>
      <c r="T52" s="62"/>
      <c r="U52" s="62"/>
      <c r="V52" s="62"/>
      <c r="W52" s="62"/>
      <c r="X52" s="62"/>
      <c r="Y52" s="62"/>
      <c r="Z52" s="62"/>
      <c r="AA52" s="62"/>
    </row>
    <row r="53" spans="2:36" x14ac:dyDescent="0.15">
      <c r="B53" s="62"/>
      <c r="C53" s="62"/>
      <c r="D53" s="62"/>
      <c r="E53" s="62"/>
      <c r="F53" s="41"/>
      <c r="G53" s="41"/>
      <c r="H53" s="41"/>
      <c r="I53" s="41"/>
      <c r="J53" s="62"/>
      <c r="K53" s="62"/>
      <c r="L53" s="62"/>
      <c r="M53" s="62"/>
      <c r="N53" s="62"/>
      <c r="O53" s="62"/>
      <c r="P53" s="41"/>
      <c r="Q53" s="62"/>
      <c r="R53" s="62"/>
      <c r="S53" s="62"/>
      <c r="T53" s="62"/>
      <c r="U53" s="62"/>
      <c r="V53" s="62"/>
      <c r="W53" s="62"/>
      <c r="X53" s="62"/>
      <c r="Y53" s="62"/>
      <c r="Z53" s="62"/>
      <c r="AA53" s="62"/>
    </row>
    <row r="54" spans="2:36" x14ac:dyDescent="0.15">
      <c r="B54" s="62"/>
      <c r="C54" s="62"/>
      <c r="D54" s="62"/>
      <c r="E54" s="62"/>
      <c r="F54" s="41"/>
      <c r="G54" s="41"/>
      <c r="H54" s="41"/>
      <c r="I54" s="41"/>
      <c r="J54" s="62"/>
      <c r="K54" s="62"/>
      <c r="L54" s="62"/>
      <c r="M54" s="62"/>
      <c r="N54" s="62"/>
      <c r="O54" s="62"/>
      <c r="P54" s="41"/>
      <c r="Q54" s="62"/>
      <c r="R54" s="62"/>
      <c r="S54" s="62"/>
      <c r="T54" s="62"/>
      <c r="U54" s="62"/>
      <c r="V54" s="62"/>
      <c r="W54" s="62"/>
      <c r="X54" s="62"/>
      <c r="Y54" s="62"/>
      <c r="Z54" s="62"/>
      <c r="AA54" s="62"/>
    </row>
    <row r="55" spans="2:36" x14ac:dyDescent="0.15">
      <c r="M55" s="62"/>
      <c r="N55" s="62"/>
      <c r="O55" s="62"/>
      <c r="P55" s="41"/>
      <c r="Q55" s="62"/>
      <c r="R55" s="62"/>
      <c r="S55" s="62"/>
      <c r="T55" s="62"/>
      <c r="U55" s="62"/>
      <c r="V55" s="62"/>
      <c r="W55" s="62"/>
      <c r="X55" s="62"/>
      <c r="Y55" s="62"/>
      <c r="Z55" s="62"/>
      <c r="AA55" s="62"/>
    </row>
    <row r="56" spans="2:36" x14ac:dyDescent="0.15">
      <c r="M56" s="62"/>
      <c r="N56" s="62"/>
      <c r="O56" s="62"/>
      <c r="P56" s="41"/>
      <c r="Q56" s="62"/>
      <c r="R56" s="62"/>
      <c r="S56" s="62"/>
      <c r="T56" s="62"/>
      <c r="U56" s="62"/>
      <c r="V56" s="62"/>
      <c r="W56" s="62"/>
      <c r="X56" s="62"/>
      <c r="Y56" s="62"/>
      <c r="Z56" s="62"/>
      <c r="AA56" s="62"/>
    </row>
    <row r="57" spans="2:36" x14ac:dyDescent="0.15">
      <c r="M57" s="62"/>
      <c r="N57" s="62"/>
      <c r="O57" s="62"/>
      <c r="P57" s="41"/>
      <c r="Q57" s="62"/>
      <c r="R57" s="62"/>
      <c r="S57" s="62"/>
      <c r="T57" s="62"/>
      <c r="U57" s="62"/>
      <c r="V57" s="62"/>
      <c r="W57" s="62"/>
      <c r="X57" s="62"/>
      <c r="Y57" s="62"/>
      <c r="Z57" s="62"/>
      <c r="AA57" s="62"/>
    </row>
    <row r="58" spans="2:36" x14ac:dyDescent="0.15">
      <c r="M58" s="62"/>
      <c r="N58" s="62"/>
      <c r="O58" s="62"/>
      <c r="P58" s="41"/>
      <c r="Q58" s="62"/>
      <c r="R58" s="62"/>
      <c r="S58" s="62"/>
      <c r="T58" s="62"/>
      <c r="U58" s="62"/>
      <c r="V58" s="62"/>
      <c r="W58" s="62"/>
      <c r="X58" s="62"/>
      <c r="Y58" s="62"/>
      <c r="Z58" s="62"/>
      <c r="AA58" s="62"/>
    </row>
    <row r="59" spans="2:36" x14ac:dyDescent="0.15">
      <c r="M59" s="62"/>
      <c r="N59" s="62"/>
      <c r="O59" s="62"/>
      <c r="P59" s="41"/>
      <c r="Q59" s="62"/>
      <c r="R59" s="62"/>
      <c r="S59" s="62"/>
      <c r="T59" s="62"/>
      <c r="U59" s="62"/>
      <c r="V59" s="62"/>
      <c r="W59" s="62"/>
      <c r="X59" s="62"/>
      <c r="Y59" s="62"/>
      <c r="Z59" s="62"/>
      <c r="AA59" s="62"/>
    </row>
    <row r="60" spans="2:36" x14ac:dyDescent="0.15">
      <c r="M60" s="62"/>
      <c r="R60" s="62"/>
      <c r="S60" s="62"/>
      <c r="T60" s="62"/>
      <c r="U60" s="62"/>
      <c r="V60" s="62"/>
      <c r="W60" s="62"/>
      <c r="X60" s="62"/>
      <c r="Y60" s="62"/>
      <c r="Z60" s="62"/>
      <c r="AA60" s="62"/>
    </row>
    <row r="61" spans="2:36" x14ac:dyDescent="0.15">
      <c r="R61" s="62"/>
      <c r="S61" s="62"/>
      <c r="T61" s="62"/>
      <c r="U61" s="62"/>
      <c r="V61" s="62"/>
      <c r="W61" s="62"/>
      <c r="X61" s="62"/>
      <c r="Y61" s="62"/>
      <c r="Z61" s="62"/>
    </row>
    <row r="62" spans="2:36" x14ac:dyDescent="0.15">
      <c r="R62" s="62"/>
      <c r="S62" s="62"/>
      <c r="T62" s="62"/>
      <c r="U62" s="62"/>
      <c r="V62" s="62"/>
      <c r="W62" s="62"/>
      <c r="X62" s="62"/>
      <c r="Y62" s="62"/>
      <c r="Z62" s="62"/>
    </row>
    <row r="63" spans="2:36" x14ac:dyDescent="0.15">
      <c r="R63" s="62"/>
      <c r="S63" s="62"/>
      <c r="T63" s="62"/>
      <c r="U63" s="62"/>
      <c r="V63" s="62"/>
      <c r="W63" s="62"/>
      <c r="X63" s="62"/>
      <c r="Y63" s="62"/>
      <c r="Z63" s="62"/>
    </row>
  </sheetData>
  <sheetProtection algorithmName="SHA-512" hashValue="lp0HFrvsHtLHqQVaoy+dGqHj0d/B9zMnlARff1ey4/0up4oPZkdcQoTJgvPtOe+gX/qpwxvr5XJyGsv5u+QZdA==" saltValue="HOFPeKXxLNLQ96oD3VvPLQ==" spinCount="100000" sheet="1" objects="1" scenarios="1"/>
  <mergeCells count="76">
    <mergeCell ref="AI43:AJ43"/>
    <mergeCell ref="AI44:AJ44"/>
    <mergeCell ref="AI45:AJ45"/>
    <mergeCell ref="AI46:AJ46"/>
    <mergeCell ref="R25:S25"/>
    <mergeCell ref="AI40:AJ40"/>
    <mergeCell ref="AI41:AJ41"/>
    <mergeCell ref="AI42:AJ42"/>
    <mergeCell ref="AI28:AJ28"/>
    <mergeCell ref="AI29:AJ29"/>
    <mergeCell ref="AI30:AJ30"/>
    <mergeCell ref="AI31:AJ31"/>
    <mergeCell ref="AI32:AJ32"/>
    <mergeCell ref="AI33:AJ33"/>
    <mergeCell ref="AI39:AJ39"/>
    <mergeCell ref="AI38:AJ38"/>
    <mergeCell ref="Y15:Z15"/>
    <mergeCell ref="J20:M20"/>
    <mergeCell ref="R17:X17"/>
    <mergeCell ref="D15:E15"/>
    <mergeCell ref="J15:M15"/>
    <mergeCell ref="D16:E16"/>
    <mergeCell ref="J16:M16"/>
    <mergeCell ref="R19:S19"/>
    <mergeCell ref="R20:S20"/>
    <mergeCell ref="D18:E18"/>
    <mergeCell ref="J18:M18"/>
    <mergeCell ref="D17:E17"/>
    <mergeCell ref="D19:E19"/>
    <mergeCell ref="J19:M19"/>
    <mergeCell ref="D20:E20"/>
    <mergeCell ref="J17:M17"/>
    <mergeCell ref="J10:M10"/>
    <mergeCell ref="D11:E11"/>
    <mergeCell ref="J11:M11"/>
    <mergeCell ref="Y14:Z14"/>
    <mergeCell ref="D12:E12"/>
    <mergeCell ref="J12:M12"/>
    <mergeCell ref="D10:E10"/>
    <mergeCell ref="Y13:Z13"/>
    <mergeCell ref="Y12:Z12"/>
    <mergeCell ref="Y11:Z11"/>
    <mergeCell ref="Y10:Z10"/>
    <mergeCell ref="D13:E13"/>
    <mergeCell ref="J13:M13"/>
    <mergeCell ref="D14:E14"/>
    <mergeCell ref="J14:M14"/>
    <mergeCell ref="C1:R1"/>
    <mergeCell ref="T1:Z1"/>
    <mergeCell ref="AH1:AJ1"/>
    <mergeCell ref="D7:E7"/>
    <mergeCell ref="J7:M7"/>
    <mergeCell ref="Y7:Z7"/>
    <mergeCell ref="AA1:AC1"/>
    <mergeCell ref="D8:E8"/>
    <mergeCell ref="J8:M8"/>
    <mergeCell ref="Y8:Z8"/>
    <mergeCell ref="D9:E9"/>
    <mergeCell ref="J9:M9"/>
    <mergeCell ref="Y9:Z9"/>
    <mergeCell ref="AI34:AJ34"/>
    <mergeCell ref="AI35:AJ35"/>
    <mergeCell ref="AI36:AJ36"/>
    <mergeCell ref="AI37:AJ37"/>
    <mergeCell ref="B24:M24"/>
    <mergeCell ref="R24:S24"/>
    <mergeCell ref="R26:S26"/>
    <mergeCell ref="R21:S21"/>
    <mergeCell ref="R22:S22"/>
    <mergeCell ref="R23:S23"/>
    <mergeCell ref="D22:E22"/>
    <mergeCell ref="J22:M22"/>
    <mergeCell ref="D21:E21"/>
    <mergeCell ref="J21:M21"/>
    <mergeCell ref="D23:E23"/>
    <mergeCell ref="J23:M23"/>
  </mergeCells>
  <conditionalFormatting sqref="AC44 AC41">
    <cfRule type="expression" dxfId="118" priority="298" stopIfTrue="1">
      <formula>(AE41="")</formula>
    </cfRule>
    <cfRule type="expression" dxfId="117" priority="299" stopIfTrue="1">
      <formula>(NOT(OR(AE41="A",AE41="B",AE41="C",AE41="D",AE41="X",AE41="P")))</formula>
    </cfRule>
  </conditionalFormatting>
  <conditionalFormatting sqref="B20:B23 AB26 AB21 AB28:AB39 AB17 AB9:AB10">
    <cfRule type="expression" dxfId="116" priority="295" stopIfTrue="1">
      <formula>(D9="")</formula>
    </cfRule>
  </conditionalFormatting>
  <conditionalFormatting sqref="C20:C23 AC26 AC21 AC28:AC38 AC17 AC9:AC10">
    <cfRule type="expression" dxfId="115" priority="294" stopIfTrue="1">
      <formula>(D9="")</formula>
    </cfRule>
  </conditionalFormatting>
  <conditionalFormatting sqref="B28">
    <cfRule type="expression" dxfId="114" priority="289" stopIfTrue="1">
      <formula>(D28="")</formula>
    </cfRule>
  </conditionalFormatting>
  <conditionalFormatting sqref="C28">
    <cfRule type="expression" dxfId="113" priority="288" stopIfTrue="1">
      <formula>(D28="")</formula>
    </cfRule>
  </conditionalFormatting>
  <conditionalFormatting sqref="J28">
    <cfRule type="expression" dxfId="112" priority="287" stopIfTrue="1">
      <formula>(L28="")</formula>
    </cfRule>
  </conditionalFormatting>
  <conditionalFormatting sqref="K28">
    <cfRule type="expression" dxfId="111" priority="286" stopIfTrue="1">
      <formula>(L28="")</formula>
    </cfRule>
  </conditionalFormatting>
  <conditionalFormatting sqref="B22">
    <cfRule type="expression" dxfId="110" priority="276" stopIfTrue="1">
      <formula>(D22="")</formula>
    </cfRule>
  </conditionalFormatting>
  <conditionalFormatting sqref="C22">
    <cfRule type="expression" dxfId="109" priority="275" stopIfTrue="1">
      <formula>(D22="")</formula>
    </cfRule>
  </conditionalFormatting>
  <conditionalFormatting sqref="AH26 AH21 AH17 X14 X7:X9 AH9:AH10">
    <cfRule type="expression" dxfId="108" priority="212" stopIfTrue="1">
      <formula>X7&lt;&gt;""</formula>
    </cfRule>
  </conditionalFormatting>
  <conditionalFormatting sqref="AB15">
    <cfRule type="expression" dxfId="107" priority="154" stopIfTrue="1">
      <formula>(AD15="")</formula>
    </cfRule>
  </conditionalFormatting>
  <conditionalFormatting sqref="AC15">
    <cfRule type="expression" dxfId="106" priority="153" stopIfTrue="1">
      <formula>(AD15="")</formula>
    </cfRule>
  </conditionalFormatting>
  <conditionalFormatting sqref="AH15">
    <cfRule type="expression" dxfId="105" priority="152" stopIfTrue="1">
      <formula>AH15&lt;&gt;""</formula>
    </cfRule>
  </conditionalFormatting>
  <conditionalFormatting sqref="AB14">
    <cfRule type="expression" dxfId="104" priority="151" stopIfTrue="1">
      <formula>(AD14="")</formula>
    </cfRule>
  </conditionalFormatting>
  <conditionalFormatting sqref="AC14">
    <cfRule type="expression" dxfId="103" priority="150" stopIfTrue="1">
      <formula>(AD14="")</formula>
    </cfRule>
  </conditionalFormatting>
  <conditionalFormatting sqref="AH14">
    <cfRule type="expression" dxfId="102" priority="149" stopIfTrue="1">
      <formula>AH14&lt;&gt;""</formula>
    </cfRule>
  </conditionalFormatting>
  <conditionalFormatting sqref="AB19">
    <cfRule type="expression" dxfId="101" priority="148" stopIfTrue="1">
      <formula>(AD19="")</formula>
    </cfRule>
  </conditionalFormatting>
  <conditionalFormatting sqref="AC19">
    <cfRule type="expression" dxfId="100" priority="147" stopIfTrue="1">
      <formula>(AD19="")</formula>
    </cfRule>
  </conditionalFormatting>
  <conditionalFormatting sqref="AH19">
    <cfRule type="expression" dxfId="99" priority="146" stopIfTrue="1">
      <formula>AH19&lt;&gt;""</formula>
    </cfRule>
  </conditionalFormatting>
  <conditionalFormatting sqref="AB13">
    <cfRule type="expression" dxfId="98" priority="142" stopIfTrue="1">
      <formula>(AD13="")</formula>
    </cfRule>
  </conditionalFormatting>
  <conditionalFormatting sqref="AC13">
    <cfRule type="expression" dxfId="97" priority="141" stopIfTrue="1">
      <formula>(AD13="")</formula>
    </cfRule>
  </conditionalFormatting>
  <conditionalFormatting sqref="AH13">
    <cfRule type="expression" dxfId="96" priority="140" stopIfTrue="1">
      <formula>AH13&lt;&gt;""</formula>
    </cfRule>
  </conditionalFormatting>
  <conditionalFormatting sqref="B29:B43">
    <cfRule type="expression" dxfId="95" priority="135" stopIfTrue="1">
      <formula>(D29="")</formula>
    </cfRule>
  </conditionalFormatting>
  <conditionalFormatting sqref="C29:C43">
    <cfRule type="expression" dxfId="94" priority="134" stopIfTrue="1">
      <formula>(D29="")</formula>
    </cfRule>
  </conditionalFormatting>
  <conditionalFormatting sqref="J29:J43">
    <cfRule type="expression" dxfId="93" priority="133" stopIfTrue="1">
      <formula>(L29="")</formula>
    </cfRule>
  </conditionalFormatting>
  <conditionalFormatting sqref="K29:K43">
    <cfRule type="expression" dxfId="92" priority="132" stopIfTrue="1">
      <formula>(L29="")</formula>
    </cfRule>
  </conditionalFormatting>
  <conditionalFormatting sqref="B3">
    <cfRule type="expression" dxfId="91" priority="1070" stopIfTrue="1">
      <formula>SUM(G7:G23)&lt;40</formula>
    </cfRule>
    <cfRule type="expression" dxfId="90" priority="1071" stopIfTrue="1">
      <formula>SUM(G7:G23)&gt;40</formula>
    </cfRule>
  </conditionalFormatting>
  <conditionalFormatting sqref="AB24">
    <cfRule type="expression" dxfId="89" priority="124" stopIfTrue="1">
      <formula>(AD24="")</formula>
    </cfRule>
  </conditionalFormatting>
  <conditionalFormatting sqref="AC24">
    <cfRule type="expression" dxfId="88" priority="123" stopIfTrue="1">
      <formula>(AD24="")</formula>
    </cfRule>
  </conditionalFormatting>
  <conditionalFormatting sqref="AH24">
    <cfRule type="expression" dxfId="87" priority="122" stopIfTrue="1">
      <formula>AH24&lt;&gt;""</formula>
    </cfRule>
  </conditionalFormatting>
  <conditionalFormatting sqref="AB22">
    <cfRule type="expression" dxfId="86" priority="99" stopIfTrue="1">
      <formula>(AD22="")</formula>
    </cfRule>
  </conditionalFormatting>
  <conditionalFormatting sqref="AC22">
    <cfRule type="expression" dxfId="85" priority="98" stopIfTrue="1">
      <formula>(AD22="")</formula>
    </cfRule>
  </conditionalFormatting>
  <conditionalFormatting sqref="AH22">
    <cfRule type="expression" dxfId="84" priority="97" stopIfTrue="1">
      <formula>AH22&lt;&gt;""</formula>
    </cfRule>
  </conditionalFormatting>
  <conditionalFormatting sqref="AB23">
    <cfRule type="expression" dxfId="83" priority="93" stopIfTrue="1">
      <formula>(AD23="")</formula>
    </cfRule>
  </conditionalFormatting>
  <conditionalFormatting sqref="AC23">
    <cfRule type="expression" dxfId="82" priority="92" stopIfTrue="1">
      <formula>(AD23="")</formula>
    </cfRule>
  </conditionalFormatting>
  <conditionalFormatting sqref="AH23">
    <cfRule type="expression" dxfId="81" priority="91" stopIfTrue="1">
      <formula>AH23&lt;&gt;""</formula>
    </cfRule>
  </conditionalFormatting>
  <conditionalFormatting sqref="AB27">
    <cfRule type="expression" dxfId="80" priority="1161" stopIfTrue="1">
      <formula>SUM(AG36:AG40)&lt;6</formula>
    </cfRule>
    <cfRule type="expression" dxfId="79" priority="1162" stopIfTrue="1">
      <formula>SUM(AG36:AG40)&gt;6</formula>
    </cfRule>
  </conditionalFormatting>
  <conditionalFormatting sqref="AB12">
    <cfRule type="expression" dxfId="78" priority="87" stopIfTrue="1">
      <formula>(AD12="")</formula>
    </cfRule>
  </conditionalFormatting>
  <conditionalFormatting sqref="AC12">
    <cfRule type="expression" dxfId="77" priority="86" stopIfTrue="1">
      <formula>(AD12="")</formula>
    </cfRule>
  </conditionalFormatting>
  <conditionalFormatting sqref="AH12">
    <cfRule type="expression" dxfId="76" priority="85" stopIfTrue="1">
      <formula>AH12&lt;&gt;""</formula>
    </cfRule>
  </conditionalFormatting>
  <conditionalFormatting sqref="R20:S20">
    <cfRule type="expression" priority="48">
      <formula>$R$20</formula>
    </cfRule>
    <cfRule type="expression" dxfId="75" priority="84">
      <formula>$R$20&lt;2</formula>
    </cfRule>
  </conditionalFormatting>
  <conditionalFormatting sqref="AB16">
    <cfRule type="expression" dxfId="74" priority="83" stopIfTrue="1">
      <formula>(AD16="")</formula>
    </cfRule>
  </conditionalFormatting>
  <conditionalFormatting sqref="AC16">
    <cfRule type="expression" dxfId="73" priority="82" stopIfTrue="1">
      <formula>(AD16="")</formula>
    </cfRule>
  </conditionalFormatting>
  <conditionalFormatting sqref="AH16">
    <cfRule type="expression" dxfId="72" priority="81" stopIfTrue="1">
      <formula>AH16&lt;&gt;""</formula>
    </cfRule>
  </conditionalFormatting>
  <conditionalFormatting sqref="AB18">
    <cfRule type="expression" dxfId="71" priority="80" stopIfTrue="1">
      <formula>(AD18="")</formula>
    </cfRule>
  </conditionalFormatting>
  <conditionalFormatting sqref="AC18">
    <cfRule type="expression" dxfId="70" priority="79" stopIfTrue="1">
      <formula>(AD18="")</formula>
    </cfRule>
  </conditionalFormatting>
  <conditionalFormatting sqref="AH18">
    <cfRule type="expression" dxfId="69" priority="78" stopIfTrue="1">
      <formula>AH18&lt;&gt;""</formula>
    </cfRule>
  </conditionalFormatting>
  <conditionalFormatting sqref="AB20">
    <cfRule type="expression" dxfId="68" priority="77" stopIfTrue="1">
      <formula>(AD20="")</formula>
    </cfRule>
  </conditionalFormatting>
  <conditionalFormatting sqref="AC20">
    <cfRule type="expression" dxfId="67" priority="76" stopIfTrue="1">
      <formula>(AD20="")</formula>
    </cfRule>
  </conditionalFormatting>
  <conditionalFormatting sqref="AH20">
    <cfRule type="expression" dxfId="66" priority="75" stopIfTrue="1">
      <formula>AH20&lt;&gt;""</formula>
    </cfRule>
  </conditionalFormatting>
  <conditionalFormatting sqref="I20 I7:I8 I15">
    <cfRule type="expression" dxfId="65" priority="72" stopIfTrue="1">
      <formula>I7&lt;&gt;""</formula>
    </cfRule>
  </conditionalFormatting>
  <conditionalFormatting sqref="I11">
    <cfRule type="expression" dxfId="64" priority="71" stopIfTrue="1">
      <formula>I11&lt;&gt;""</formula>
    </cfRule>
  </conditionalFormatting>
  <conditionalFormatting sqref="I13">
    <cfRule type="expression" dxfId="63" priority="70" stopIfTrue="1">
      <formula>I13&lt;&gt;""</formula>
    </cfRule>
  </conditionalFormatting>
  <conditionalFormatting sqref="I12">
    <cfRule type="expression" dxfId="62" priority="69" stopIfTrue="1">
      <formula>I12&lt;&gt;""</formula>
    </cfRule>
  </conditionalFormatting>
  <conditionalFormatting sqref="I17">
    <cfRule type="expression" dxfId="61" priority="68" stopIfTrue="1">
      <formula>I17&lt;&gt;""</formula>
    </cfRule>
  </conditionalFormatting>
  <conditionalFormatting sqref="I19">
    <cfRule type="expression" dxfId="60" priority="67" stopIfTrue="1">
      <formula>I19&lt;&gt;""</formula>
    </cfRule>
  </conditionalFormatting>
  <conditionalFormatting sqref="I10">
    <cfRule type="expression" dxfId="59" priority="66" stopIfTrue="1">
      <formula>I10&lt;&gt;""</formula>
    </cfRule>
  </conditionalFormatting>
  <conditionalFormatting sqref="I21">
    <cfRule type="expression" dxfId="58" priority="65" stopIfTrue="1">
      <formula>I21&lt;&gt;""</formula>
    </cfRule>
  </conditionalFormatting>
  <conditionalFormatting sqref="I22">
    <cfRule type="expression" dxfId="57" priority="64" stopIfTrue="1">
      <formula>I22&lt;&gt;""</formula>
    </cfRule>
  </conditionalFormatting>
  <conditionalFormatting sqref="I23">
    <cfRule type="expression" dxfId="56" priority="63" stopIfTrue="1">
      <formula>I23&lt;&gt;""</formula>
    </cfRule>
  </conditionalFormatting>
  <conditionalFormatting sqref="I9">
    <cfRule type="expression" dxfId="55" priority="62" stopIfTrue="1">
      <formula>I9&lt;&gt;""</formula>
    </cfRule>
  </conditionalFormatting>
  <conditionalFormatting sqref="I14">
    <cfRule type="expression" dxfId="54" priority="61" stopIfTrue="1">
      <formula>I14&lt;&gt;""</formula>
    </cfRule>
  </conditionalFormatting>
  <conditionalFormatting sqref="I16">
    <cfRule type="expression" dxfId="53" priority="60" stopIfTrue="1">
      <formula>I16&lt;&gt;""</formula>
    </cfRule>
  </conditionalFormatting>
  <conditionalFormatting sqref="I18">
    <cfRule type="expression" dxfId="52" priority="59" stopIfTrue="1">
      <formula>I18&lt;&gt;""</formula>
    </cfRule>
  </conditionalFormatting>
  <conditionalFormatting sqref="AH30">
    <cfRule type="expression" dxfId="51" priority="57" stopIfTrue="1">
      <formula>AH30&lt;&gt;""</formula>
    </cfRule>
  </conditionalFormatting>
  <conditionalFormatting sqref="AH29 AH38">
    <cfRule type="expression" dxfId="50" priority="56" stopIfTrue="1">
      <formula>AH29&lt;&gt;""</formula>
    </cfRule>
  </conditionalFormatting>
  <conditionalFormatting sqref="AH36">
    <cfRule type="expression" dxfId="49" priority="55" stopIfTrue="1">
      <formula>AH36&lt;&gt;""</formula>
    </cfRule>
  </conditionalFormatting>
  <conditionalFormatting sqref="AH31">
    <cfRule type="expression" dxfId="48" priority="54" stopIfTrue="1">
      <formula>AH31&lt;&gt;""</formula>
    </cfRule>
  </conditionalFormatting>
  <conditionalFormatting sqref="AH32">
    <cfRule type="expression" dxfId="47" priority="53" stopIfTrue="1">
      <formula>AH32&lt;&gt;""</formula>
    </cfRule>
  </conditionalFormatting>
  <conditionalFormatting sqref="AH34">
    <cfRule type="expression" dxfId="46" priority="52" stopIfTrue="1">
      <formula>AH34&lt;&gt;""</formula>
    </cfRule>
  </conditionalFormatting>
  <conditionalFormatting sqref="AH33">
    <cfRule type="expression" dxfId="45" priority="51" stopIfTrue="1">
      <formula>AH33&lt;&gt;""</formula>
    </cfRule>
  </conditionalFormatting>
  <conditionalFormatting sqref="AH35">
    <cfRule type="expression" dxfId="44" priority="50" stopIfTrue="1">
      <formula>AH35&lt;&gt;""</formula>
    </cfRule>
  </conditionalFormatting>
  <conditionalFormatting sqref="AH28 AH37">
    <cfRule type="expression" dxfId="43" priority="49" stopIfTrue="1">
      <formula>AH28&lt;&gt;""</formula>
    </cfRule>
  </conditionalFormatting>
  <conditionalFormatting sqref="B19 B7:B16">
    <cfRule type="expression" dxfId="42" priority="47" stopIfTrue="1">
      <formula>(D7="")</formula>
    </cfRule>
  </conditionalFormatting>
  <conditionalFormatting sqref="C19 C7:C16">
    <cfRule type="expression" dxfId="41" priority="46" stopIfTrue="1">
      <formula>(D7="")</formula>
    </cfRule>
  </conditionalFormatting>
  <conditionalFormatting sqref="B11">
    <cfRule type="expression" dxfId="40" priority="45" stopIfTrue="1">
      <formula>(D11="")</formula>
    </cfRule>
  </conditionalFormatting>
  <conditionalFormatting sqref="C11">
    <cfRule type="expression" dxfId="39" priority="44" stopIfTrue="1">
      <formula>(D11="")</formula>
    </cfRule>
  </conditionalFormatting>
  <conditionalFormatting sqref="B18">
    <cfRule type="expression" dxfId="38" priority="43" stopIfTrue="1">
      <formula>(D18="")</formula>
    </cfRule>
  </conditionalFormatting>
  <conditionalFormatting sqref="C18">
    <cfRule type="expression" dxfId="37" priority="42" stopIfTrue="1">
      <formula>(D18="")</formula>
    </cfRule>
  </conditionalFormatting>
  <conditionalFormatting sqref="B17">
    <cfRule type="expression" dxfId="36" priority="41" stopIfTrue="1">
      <formula>(D17="")</formula>
    </cfRule>
  </conditionalFormatting>
  <conditionalFormatting sqref="C17">
    <cfRule type="expression" dxfId="35" priority="40" stopIfTrue="1">
      <formula>(D17="")</formula>
    </cfRule>
  </conditionalFormatting>
  <conditionalFormatting sqref="R8:R9 R14">
    <cfRule type="expression" dxfId="34" priority="27" stopIfTrue="1">
      <formula>(T8="")</formula>
    </cfRule>
  </conditionalFormatting>
  <conditionalFormatting sqref="S8:S9 S14">
    <cfRule type="expression" dxfId="33" priority="26" stopIfTrue="1">
      <formula>(T8="")</formula>
    </cfRule>
  </conditionalFormatting>
  <conditionalFormatting sqref="X13">
    <cfRule type="expression" dxfId="32" priority="37" stopIfTrue="1">
      <formula>X13&lt;&gt;""</formula>
    </cfRule>
  </conditionalFormatting>
  <conditionalFormatting sqref="X12">
    <cfRule type="expression" dxfId="31" priority="34" stopIfTrue="1">
      <formula>X12&lt;&gt;""</formula>
    </cfRule>
  </conditionalFormatting>
  <conditionalFormatting sqref="R12">
    <cfRule type="expression" dxfId="30" priority="21" stopIfTrue="1">
      <formula>(T12="")</formula>
    </cfRule>
  </conditionalFormatting>
  <conditionalFormatting sqref="S12">
    <cfRule type="expression" dxfId="29" priority="20" stopIfTrue="1">
      <formula>(T12="")</formula>
    </cfRule>
  </conditionalFormatting>
  <conditionalFormatting sqref="X11">
    <cfRule type="expression" dxfId="28" priority="31" stopIfTrue="1">
      <formula>X11&lt;&gt;""</formula>
    </cfRule>
  </conditionalFormatting>
  <conditionalFormatting sqref="X10">
    <cfRule type="expression" dxfId="27" priority="28" stopIfTrue="1">
      <formula>X10&lt;&gt;""</formula>
    </cfRule>
  </conditionalFormatting>
  <conditionalFormatting sqref="R7">
    <cfRule type="expression" dxfId="26" priority="25" stopIfTrue="1">
      <formula>(T7="")</formula>
    </cfRule>
  </conditionalFormatting>
  <conditionalFormatting sqref="S7">
    <cfRule type="expression" dxfId="25" priority="24" stopIfTrue="1">
      <formula>(T7="")</formula>
    </cfRule>
  </conditionalFormatting>
  <conditionalFormatting sqref="R11">
    <cfRule type="expression" dxfId="24" priority="19" stopIfTrue="1">
      <formula>(T11="")</formula>
    </cfRule>
  </conditionalFormatting>
  <conditionalFormatting sqref="S11">
    <cfRule type="expression" dxfId="23" priority="18" stopIfTrue="1">
      <formula>(T11="")</formula>
    </cfRule>
  </conditionalFormatting>
  <conditionalFormatting sqref="R10">
    <cfRule type="expression" dxfId="22" priority="17" stopIfTrue="1">
      <formula>(T10="")</formula>
    </cfRule>
  </conditionalFormatting>
  <conditionalFormatting sqref="S10">
    <cfRule type="expression" dxfId="21" priority="16" stopIfTrue="1">
      <formula>(T10="")</formula>
    </cfRule>
  </conditionalFormatting>
  <conditionalFormatting sqref="R3">
    <cfRule type="expression" dxfId="20" priority="1230" stopIfTrue="1">
      <formula>SUM(V7:V14)&lt;25</formula>
    </cfRule>
    <cfRule type="expression" dxfId="19" priority="1231" stopIfTrue="1">
      <formula>SUM(V7:V14)&gt;25</formula>
    </cfRule>
  </conditionalFormatting>
  <conditionalFormatting sqref="AB11">
    <cfRule type="expression" dxfId="18" priority="15" stopIfTrue="1">
      <formula>(AD11="")</formula>
    </cfRule>
  </conditionalFormatting>
  <conditionalFormatting sqref="AC11">
    <cfRule type="expression" dxfId="17" priority="14" stopIfTrue="1">
      <formula>(AD11="")</formula>
    </cfRule>
  </conditionalFormatting>
  <conditionalFormatting sqref="AH11">
    <cfRule type="expression" dxfId="16" priority="13" stopIfTrue="1">
      <formula>AH11&lt;&gt;""</formula>
    </cfRule>
  </conditionalFormatting>
  <conditionalFormatting sqref="AB3">
    <cfRule type="expression" dxfId="15" priority="1245" stopIfTrue="1">
      <formula>SUM(AG8:AG40)&lt;55</formula>
    </cfRule>
    <cfRule type="expression" dxfId="14" priority="1246" stopIfTrue="1">
      <formula>SUM(AG8:AG40)&gt;55</formula>
    </cfRule>
  </conditionalFormatting>
  <conditionalFormatting sqref="R13">
    <cfRule type="expression" dxfId="13" priority="12" stopIfTrue="1">
      <formula>(T13="")</formula>
    </cfRule>
  </conditionalFormatting>
  <conditionalFormatting sqref="S13">
    <cfRule type="expression" dxfId="12" priority="11" stopIfTrue="1">
      <formula>(T13="")</formula>
    </cfRule>
  </conditionalFormatting>
  <conditionalFormatting sqref="AB8">
    <cfRule type="expression" dxfId="11" priority="10" stopIfTrue="1">
      <formula>(AD8="")</formula>
    </cfRule>
  </conditionalFormatting>
  <conditionalFormatting sqref="AC8">
    <cfRule type="expression" dxfId="10" priority="9" stopIfTrue="1">
      <formula>(AD8="")</formula>
    </cfRule>
  </conditionalFormatting>
  <conditionalFormatting sqref="AH8">
    <cfRule type="expression" dxfId="9" priority="8" stopIfTrue="1">
      <formula>AH8&lt;&gt;""</formula>
    </cfRule>
  </conditionalFormatting>
  <conditionalFormatting sqref="AC39:AC40">
    <cfRule type="expression" dxfId="8" priority="7" stopIfTrue="1">
      <formula>(AD39="")</formula>
    </cfRule>
  </conditionalFormatting>
  <conditionalFormatting sqref="AH40">
    <cfRule type="expression" dxfId="7" priority="6" stopIfTrue="1">
      <formula>AH40&lt;&gt;""</formula>
    </cfRule>
  </conditionalFormatting>
  <conditionalFormatting sqref="AH39">
    <cfRule type="expression" dxfId="6" priority="5" stopIfTrue="1">
      <formula>AH39&lt;&gt;""</formula>
    </cfRule>
  </conditionalFormatting>
  <conditionalFormatting sqref="AB7">
    <cfRule type="expression" dxfId="5" priority="1247" stopIfTrue="1">
      <formula>SUM(AG8:AG24)&lt;46</formula>
    </cfRule>
    <cfRule type="expression" dxfId="4" priority="1248" stopIfTrue="1">
      <formula>SUM(AG8:AG24)&gt;46</formula>
    </cfRule>
  </conditionalFormatting>
  <conditionalFormatting sqref="AB25">
    <cfRule type="expression" dxfId="3" priority="4" stopIfTrue="1">
      <formula>(AD25="")</formula>
    </cfRule>
  </conditionalFormatting>
  <conditionalFormatting sqref="AC25">
    <cfRule type="expression" dxfId="2" priority="3" stopIfTrue="1">
      <formula>(AD25="")</formula>
    </cfRule>
  </conditionalFormatting>
  <conditionalFormatting sqref="AH25">
    <cfRule type="expression" dxfId="1" priority="2" stopIfTrue="1">
      <formula>AH25&lt;&gt;""</formula>
    </cfRule>
  </conditionalFormatting>
  <conditionalFormatting sqref="R24:S24">
    <cfRule type="expression" dxfId="0" priority="1">
      <formula>$R$24&lt;2</formula>
    </cfRule>
  </conditionalFormatting>
  <printOptions horizontalCentered="1" verticalCentered="1"/>
  <pageMargins left="0.3" right="0.3" top="0.2" bottom="0.2" header="0.5" footer="0.5"/>
  <pageSetup orientation="landscape" r:id="rId1"/>
  <headerFooter alignWithMargins="0"/>
  <drawing r:id="rId2"/>
  <mc:AlternateContent xmlns:mc="http://schemas.openxmlformats.org/markup-compatibility/2006">
    <mc:Choice Requires="v">
      <legacyDrawing r:id="rId3"/>
    </mc:Choice>
  </mc:AlternateContent>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46"/>
  <sheetViews>
    <sheetView showGridLines="0" zoomScale="85" workbookViewId="0">
      <selection activeCell="E7" sqref="E7:F7"/>
    </sheetView>
  </sheetViews>
  <sheetFormatPr baseColWidth="10" defaultColWidth="9.1640625" defaultRowHeight="13" x14ac:dyDescent="0.15"/>
  <cols>
    <col min="1" max="1" width="4" style="22" customWidth="1"/>
    <col min="2" max="2" width="17" style="22" customWidth="1"/>
    <col min="3" max="3" width="12" style="22" customWidth="1"/>
    <col min="4" max="4" width="19.5" style="22" customWidth="1"/>
    <col min="5" max="5" width="31.1640625" style="23" customWidth="1"/>
    <col min="6" max="6" width="13.83203125" style="23" customWidth="1"/>
    <col min="7" max="7" width="9.1640625" style="22" hidden="1" customWidth="1"/>
    <col min="8" max="8" width="0.5" style="22" customWidth="1"/>
    <col min="9" max="9" width="9.1640625" style="22" hidden="1" customWidth="1"/>
    <col min="10" max="16384" width="9.1640625" style="22"/>
  </cols>
  <sheetData>
    <row r="1" spans="1:8" s="6" customFormat="1" ht="18.5" customHeight="1" x14ac:dyDescent="0.2">
      <c r="A1" s="180" t="s">
        <v>2</v>
      </c>
      <c r="B1" s="180"/>
      <c r="C1" s="180"/>
      <c r="D1" s="180"/>
      <c r="E1" s="180"/>
      <c r="F1" s="180"/>
      <c r="G1" s="5"/>
      <c r="H1" s="5"/>
    </row>
    <row r="2" spans="1:8" s="8" customFormat="1" ht="16" customHeight="1" x14ac:dyDescent="0.2">
      <c r="A2" s="181" t="s">
        <v>3</v>
      </c>
      <c r="B2" s="181"/>
      <c r="C2" s="181"/>
      <c r="D2" s="181"/>
      <c r="E2" s="181"/>
      <c r="F2" s="181"/>
      <c r="G2" s="7"/>
      <c r="H2" s="7"/>
    </row>
    <row r="3" spans="1:8" s="8" customFormat="1" ht="14.75" customHeight="1" x14ac:dyDescent="0.2">
      <c r="A3" s="181" t="s">
        <v>78</v>
      </c>
      <c r="B3" s="181"/>
      <c r="C3" s="181"/>
      <c r="D3" s="181"/>
      <c r="E3" s="181"/>
      <c r="F3" s="181"/>
      <c r="G3" s="7"/>
      <c r="H3" s="7"/>
    </row>
    <row r="4" spans="1:8" s="8" customFormat="1" ht="16" x14ac:dyDescent="0.2">
      <c r="A4" s="9"/>
      <c r="B4" s="9"/>
      <c r="C4" s="9"/>
      <c r="D4" s="9"/>
      <c r="E4" s="10"/>
      <c r="F4" s="10"/>
      <c r="G4" s="7"/>
      <c r="H4" s="7"/>
    </row>
    <row r="5" spans="1:8" s="8" customFormat="1" ht="30.75" customHeight="1" x14ac:dyDescent="0.2">
      <c r="A5" s="9"/>
      <c r="B5" s="9"/>
      <c r="C5" s="9"/>
      <c r="D5" s="9"/>
      <c r="E5" s="10"/>
      <c r="F5" s="10"/>
      <c r="G5" s="7"/>
      <c r="H5" s="7"/>
    </row>
    <row r="6" spans="1:8" s="8" customFormat="1" ht="18" x14ac:dyDescent="0.2">
      <c r="A6" s="11" t="s">
        <v>4</v>
      </c>
      <c r="B6" s="12"/>
      <c r="C6" s="12"/>
      <c r="D6" s="12"/>
      <c r="E6" s="13" t="s">
        <v>5</v>
      </c>
      <c r="F6" s="10"/>
      <c r="G6" s="7"/>
      <c r="H6" s="7"/>
    </row>
    <row r="7" spans="1:8" s="8" customFormat="1" ht="18" x14ac:dyDescent="0.2">
      <c r="A7" s="9"/>
      <c r="B7" s="182" t="str">
        <f>'PASS-PBI'!C1</f>
        <v>LNAME, FNAME</v>
      </c>
      <c r="C7" s="182"/>
      <c r="D7" s="182"/>
      <c r="E7" s="183"/>
      <c r="F7" s="184"/>
      <c r="G7" s="7"/>
      <c r="H7" s="7"/>
    </row>
    <row r="8" spans="1:8" s="8" customFormat="1" ht="10.5" customHeight="1" x14ac:dyDescent="0.2">
      <c r="A8" s="24"/>
      <c r="B8" s="24"/>
      <c r="C8" s="24"/>
      <c r="D8" s="24"/>
      <c r="E8" s="25"/>
      <c r="F8" s="10"/>
      <c r="G8" s="7"/>
      <c r="H8" s="7"/>
    </row>
    <row r="9" spans="1:8" s="8" customFormat="1" ht="18" x14ac:dyDescent="0.2">
      <c r="A9" s="26" t="s">
        <v>6</v>
      </c>
      <c r="B9" s="27"/>
      <c r="C9" s="27"/>
      <c r="D9" s="27"/>
      <c r="E9" s="28" t="s">
        <v>7</v>
      </c>
      <c r="F9" s="10"/>
      <c r="G9" s="7"/>
      <c r="H9" s="7"/>
    </row>
    <row r="10" spans="1:8" s="8" customFormat="1" ht="18.5" customHeight="1" x14ac:dyDescent="0.2">
      <c r="A10" s="24"/>
      <c r="B10" s="185">
        <f>'PASS-PBI'!T1</f>
        <v>99999999</v>
      </c>
      <c r="C10" s="185"/>
      <c r="D10" s="185"/>
      <c r="E10" s="140" t="d">
        <f>'PASS-PBI'!R17</f>
        <v>1899-12-30</v>
      </c>
      <c r="F10" s="10"/>
      <c r="G10" s="7"/>
      <c r="H10" s="7"/>
    </row>
    <row r="11" spans="1:8" s="8" customFormat="1" ht="18" x14ac:dyDescent="0.2">
      <c r="A11" s="11"/>
      <c r="B11" s="12"/>
      <c r="C11" s="12"/>
      <c r="D11" s="12"/>
      <c r="E11" s="15"/>
      <c r="F11" s="10"/>
      <c r="G11" s="7"/>
      <c r="H11" s="7"/>
    </row>
    <row r="12" spans="1:8" s="8" customFormat="1" ht="18" x14ac:dyDescent="0.2">
      <c r="A12" s="13" t="s">
        <v>8</v>
      </c>
      <c r="B12" s="10"/>
      <c r="C12" s="10"/>
      <c r="D12" s="10"/>
      <c r="E12" s="16" t="s">
        <v>9</v>
      </c>
      <c r="F12" s="16"/>
      <c r="G12" s="7"/>
      <c r="H12" s="7"/>
    </row>
    <row r="13" spans="1:8" s="8" customFormat="1" ht="18" x14ac:dyDescent="0.2">
      <c r="A13" s="86"/>
      <c r="B13" s="186"/>
      <c r="C13" s="186"/>
      <c r="D13" s="186"/>
      <c r="E13" s="187" t="str">
        <f>'PASS-PBI'!AA1</f>
        <v>PASS-PBI</v>
      </c>
      <c r="F13" s="187"/>
      <c r="G13" s="188"/>
      <c r="H13" s="7"/>
    </row>
    <row r="14" spans="1:8" s="8" customFormat="1" ht="10.5" customHeight="1" x14ac:dyDescent="0.2">
      <c r="A14" s="9"/>
      <c r="B14" s="189"/>
      <c r="C14" s="189"/>
      <c r="D14" s="96"/>
      <c r="E14" s="10"/>
      <c r="F14" s="10"/>
      <c r="G14" s="7"/>
      <c r="H14" s="7"/>
    </row>
    <row r="15" spans="1:8" s="8" customFormat="1" ht="18" x14ac:dyDescent="0.2">
      <c r="A15" s="11" t="s">
        <v>10</v>
      </c>
      <c r="B15" s="12"/>
      <c r="C15" s="12"/>
      <c r="D15" s="12"/>
      <c r="E15" s="13" t="s">
        <v>11</v>
      </c>
      <c r="F15" s="10"/>
      <c r="G15" s="7"/>
      <c r="H15" s="7"/>
    </row>
    <row r="16" spans="1:8" s="8" customFormat="1" ht="18" x14ac:dyDescent="0.2">
      <c r="A16" s="9"/>
      <c r="B16" s="182" t="str">
        <f>'PASS-PBI'!AH1</f>
        <v>ADVISOR</v>
      </c>
      <c r="C16" s="182"/>
      <c r="D16" s="14"/>
      <c r="E16" s="98" t="str">
        <f>'PASS-PBI'!R20</f>
        <v>N/A</v>
      </c>
      <c r="F16" s="10"/>
      <c r="G16" s="7"/>
      <c r="H16" s="7"/>
    </row>
    <row r="17" spans="1:8" s="8" customFormat="1" ht="10.5" customHeight="1" x14ac:dyDescent="0.2">
      <c r="A17" s="9"/>
      <c r="B17" s="9"/>
      <c r="C17" s="9"/>
      <c r="D17" s="9"/>
      <c r="E17" s="10"/>
      <c r="F17" s="10"/>
      <c r="G17" s="7"/>
      <c r="H17" s="7"/>
    </row>
    <row r="18" spans="1:8" s="8" customFormat="1" ht="18" x14ac:dyDescent="0.2">
      <c r="A18" s="11"/>
      <c r="B18" s="9" t="s">
        <v>12</v>
      </c>
      <c r="C18" s="87"/>
      <c r="D18" s="12"/>
      <c r="E18" s="13" t="s">
        <v>13</v>
      </c>
      <c r="F18" s="10"/>
      <c r="G18" s="7"/>
      <c r="H18" s="7"/>
    </row>
    <row r="19" spans="1:8" s="8" customFormat="1" ht="16" customHeight="1" x14ac:dyDescent="0.2">
      <c r="A19" s="9"/>
      <c r="B19" s="190"/>
      <c r="C19" s="190"/>
      <c r="D19" s="14"/>
      <c r="E19" s="98" t="str">
        <f>'PASS-PBI'!R24</f>
        <v>N/A</v>
      </c>
      <c r="F19" s="10"/>
      <c r="G19" s="7"/>
      <c r="H19" s="7"/>
    </row>
    <row r="20" spans="1:8" s="8" customFormat="1" ht="21.25" customHeight="1" x14ac:dyDescent="0.2">
      <c r="A20" s="11" t="s">
        <v>54</v>
      </c>
      <c r="B20" s="12"/>
      <c r="C20" s="99">
        <f>'PASS-PBI'!R19</f>
        <v>0</v>
      </c>
      <c r="D20" s="88"/>
      <c r="E20" s="10" t="s">
        <v>49</v>
      </c>
      <c r="F20" s="100">
        <f>'PASS-PBI'!R22</f>
        <v>0</v>
      </c>
      <c r="G20" s="7"/>
      <c r="H20" s="7"/>
    </row>
    <row r="21" spans="1:8" s="8" customFormat="1" ht="18" x14ac:dyDescent="0.2">
      <c r="A21" s="11" t="s">
        <v>14</v>
      </c>
      <c r="B21" s="12"/>
      <c r="C21" s="179"/>
      <c r="D21" s="179"/>
      <c r="E21" s="10" t="s">
        <v>50</v>
      </c>
      <c r="F21" s="100">
        <f>'PASS-PBI'!R23</f>
        <v>0</v>
      </c>
      <c r="G21" s="7"/>
      <c r="H21" s="7"/>
    </row>
    <row r="22" spans="1:8" s="8" customFormat="1" ht="5.25" customHeight="1" x14ac:dyDescent="0.2">
      <c r="A22" s="9"/>
      <c r="B22" s="9"/>
      <c r="C22" s="9"/>
      <c r="D22" s="9"/>
      <c r="E22" s="10"/>
      <c r="F22" s="10"/>
      <c r="G22" s="7"/>
      <c r="H22" s="7"/>
    </row>
    <row r="23" spans="1:8" s="8" customFormat="1" ht="18" x14ac:dyDescent="0.2">
      <c r="A23" s="11" t="s">
        <v>15</v>
      </c>
      <c r="B23" s="9"/>
      <c r="C23" s="9"/>
      <c r="D23" s="88"/>
      <c r="E23" s="10"/>
      <c r="F23" s="10"/>
      <c r="G23" s="7"/>
      <c r="H23" s="7"/>
    </row>
    <row r="24" spans="1:8" s="8" customFormat="1" ht="3.25" customHeight="1" x14ac:dyDescent="0.2">
      <c r="A24" s="12"/>
      <c r="B24" s="9"/>
      <c r="C24" s="9"/>
      <c r="D24" s="9"/>
      <c r="E24" s="10"/>
      <c r="F24" s="10"/>
      <c r="G24" s="7"/>
      <c r="H24" s="7"/>
    </row>
    <row r="25" spans="1:8" s="8" customFormat="1" ht="48.75" customHeight="1" x14ac:dyDescent="0.2">
      <c r="A25" s="17"/>
      <c r="B25" s="173"/>
      <c r="C25" s="174"/>
      <c r="D25" s="174"/>
      <c r="E25" s="174"/>
      <c r="F25" s="174"/>
      <c r="G25" s="7"/>
      <c r="H25" s="7"/>
    </row>
    <row r="26" spans="1:8" s="8" customFormat="1" ht="3.25" customHeight="1" x14ac:dyDescent="0.2">
      <c r="A26" s="9"/>
      <c r="B26" s="9"/>
      <c r="C26" s="9"/>
      <c r="D26" s="9"/>
      <c r="E26" s="10"/>
      <c r="F26" s="10"/>
      <c r="G26" s="7"/>
      <c r="H26" s="7"/>
    </row>
    <row r="27" spans="1:8" s="8" customFormat="1" ht="23.75" customHeight="1" x14ac:dyDescent="0.2">
      <c r="A27" s="11" t="s">
        <v>16</v>
      </c>
      <c r="B27" s="9"/>
      <c r="C27" s="9"/>
      <c r="D27" s="89"/>
      <c r="E27" s="10" t="s">
        <v>51</v>
      </c>
      <c r="F27" s="10"/>
      <c r="G27" s="7"/>
      <c r="H27" s="7"/>
    </row>
    <row r="28" spans="1:8" s="8" customFormat="1" ht="21.25" hidden="1" customHeight="1" x14ac:dyDescent="0.2">
      <c r="A28" s="9"/>
      <c r="B28" s="175"/>
      <c r="C28" s="175"/>
      <c r="D28" s="94"/>
      <c r="E28" s="10"/>
      <c r="F28" s="10"/>
      <c r="G28" s="7"/>
      <c r="H28" s="7"/>
    </row>
    <row r="29" spans="1:8" s="8" customFormat="1" ht="19.5" customHeight="1" x14ac:dyDescent="0.2">
      <c r="A29" s="97"/>
      <c r="B29" s="176"/>
      <c r="C29" s="176"/>
      <c r="D29" s="176"/>
      <c r="E29" s="177"/>
      <c r="F29" s="177"/>
      <c r="G29" s="7"/>
      <c r="H29" s="7"/>
    </row>
    <row r="30" spans="1:8" s="8" customFormat="1" ht="7" customHeight="1" x14ac:dyDescent="0.2">
      <c r="A30" s="11"/>
      <c r="B30" s="9"/>
      <c r="C30" s="9"/>
      <c r="D30" s="90"/>
      <c r="E30" s="10"/>
      <c r="F30" s="10"/>
      <c r="G30" s="7"/>
      <c r="H30" s="7"/>
    </row>
    <row r="31" spans="1:8" s="8" customFormat="1" ht="19.5" customHeight="1" x14ac:dyDescent="0.2">
      <c r="A31" s="11" t="s">
        <v>17</v>
      </c>
      <c r="B31" s="9"/>
      <c r="C31" s="9"/>
      <c r="D31" s="18"/>
      <c r="E31" s="95"/>
      <c r="F31" s="10"/>
      <c r="G31" s="7"/>
      <c r="H31" s="7"/>
    </row>
    <row r="32" spans="1:8" s="8" customFormat="1" ht="16" customHeight="1" x14ac:dyDescent="0.2">
      <c r="A32" s="9"/>
      <c r="B32" s="91"/>
      <c r="C32" s="11"/>
      <c r="D32" s="11"/>
      <c r="E32" s="10" t="s">
        <v>55</v>
      </c>
      <c r="F32" s="10"/>
      <c r="G32" s="7"/>
      <c r="H32" s="7"/>
    </row>
    <row r="33" spans="1:9" s="8" customFormat="1" ht="7" customHeight="1" x14ac:dyDescent="0.2">
      <c r="A33" s="9"/>
      <c r="B33" s="11"/>
      <c r="C33" s="11"/>
      <c r="D33" s="11"/>
      <c r="E33" s="10"/>
      <c r="F33" s="10"/>
      <c r="G33" s="7"/>
      <c r="H33" s="7"/>
    </row>
    <row r="34" spans="1:9" s="8" customFormat="1" ht="16.5" customHeight="1" x14ac:dyDescent="0.2">
      <c r="A34" s="9"/>
      <c r="B34" s="9"/>
      <c r="C34" s="9"/>
      <c r="D34" s="9"/>
      <c r="E34" s="10"/>
      <c r="F34" s="10"/>
      <c r="G34" s="7"/>
      <c r="H34" s="7"/>
    </row>
    <row r="35" spans="1:9" s="8" customFormat="1" ht="16" x14ac:dyDescent="0.2">
      <c r="A35" s="9"/>
      <c r="B35" s="9"/>
      <c r="C35" s="9"/>
      <c r="D35" s="9"/>
      <c r="E35" s="10"/>
      <c r="F35" s="10"/>
      <c r="G35" s="7"/>
      <c r="H35" s="7"/>
    </row>
    <row r="36" spans="1:9" s="8" customFormat="1" ht="16" x14ac:dyDescent="0.2">
      <c r="A36" s="9"/>
      <c r="B36" s="9"/>
      <c r="C36" s="9"/>
      <c r="D36" s="9"/>
      <c r="E36" s="10"/>
      <c r="F36" s="10"/>
      <c r="G36" s="7"/>
      <c r="H36" s="7"/>
    </row>
    <row r="37" spans="1:9" ht="19.5" customHeight="1" x14ac:dyDescent="0.2">
      <c r="A37" s="9"/>
      <c r="B37" s="9"/>
      <c r="C37" s="9"/>
      <c r="D37" s="9"/>
      <c r="E37" s="20"/>
      <c r="F37" s="20"/>
      <c r="G37" s="21"/>
      <c r="H37" s="21"/>
    </row>
    <row r="38" spans="1:9" ht="18" x14ac:dyDescent="0.2">
      <c r="A38" s="11" t="s">
        <v>56</v>
      </c>
      <c r="B38" s="19"/>
      <c r="C38" s="19"/>
      <c r="D38" s="19"/>
      <c r="E38" s="92"/>
      <c r="F38" s="92"/>
      <c r="G38" s="21"/>
      <c r="H38" s="21"/>
    </row>
    <row r="39" spans="1:9" ht="16" x14ac:dyDescent="0.2">
      <c r="A39" s="20"/>
      <c r="B39" s="178" t="s">
        <v>79</v>
      </c>
      <c r="C39" s="178"/>
      <c r="D39" s="178"/>
      <c r="E39" s="178"/>
      <c r="F39" s="178"/>
      <c r="G39" s="178"/>
      <c r="H39" s="178"/>
      <c r="I39" s="178"/>
    </row>
    <row r="40" spans="1:9" x14ac:dyDescent="0.15">
      <c r="A40" s="19"/>
      <c r="B40" s="19"/>
      <c r="C40" s="19"/>
      <c r="D40" s="19"/>
      <c r="E40" s="20"/>
      <c r="F40" s="20"/>
      <c r="G40" s="21"/>
      <c r="H40" s="21"/>
    </row>
    <row r="41" spans="1:9" ht="3.75" customHeight="1" x14ac:dyDescent="0.15">
      <c r="A41" s="19"/>
      <c r="B41" s="19"/>
      <c r="C41" s="19"/>
      <c r="D41" s="19"/>
      <c r="E41" s="92"/>
      <c r="F41" s="92"/>
      <c r="G41" s="21"/>
      <c r="H41" s="21"/>
    </row>
    <row r="42" spans="1:9" ht="14.75" customHeight="1" x14ac:dyDescent="0.2">
      <c r="A42" s="19"/>
      <c r="B42" s="172" t="s">
        <v>69</v>
      </c>
      <c r="C42" s="172"/>
      <c r="D42" s="172"/>
      <c r="E42" s="172"/>
      <c r="F42" s="172"/>
      <c r="G42" s="172"/>
      <c r="H42" s="172"/>
      <c r="I42" s="172"/>
    </row>
    <row r="43" spans="1:9" x14ac:dyDescent="0.15">
      <c r="C43" s="92"/>
      <c r="D43" s="92"/>
    </row>
    <row r="44" spans="1:9" x14ac:dyDescent="0.15">
      <c r="E44" s="92"/>
      <c r="F44" s="92"/>
    </row>
    <row r="45" spans="1:9" ht="13.75" customHeight="1" x14ac:dyDescent="0.2">
      <c r="B45" s="172" t="s">
        <v>70</v>
      </c>
      <c r="C45" s="172"/>
      <c r="D45" s="172"/>
      <c r="E45" s="172"/>
      <c r="F45" s="172"/>
      <c r="G45" s="172"/>
      <c r="H45" s="172"/>
      <c r="I45" s="172"/>
    </row>
    <row r="46" spans="1:9" x14ac:dyDescent="0.15">
      <c r="C46" s="93"/>
      <c r="D46" s="93"/>
    </row>
  </sheetData>
  <sheetProtection algorithmName="SHA-512" hashValue="D7uFFaVnHcA1zMKUDka5vJGTBmWsJNR53uBu00akbYOrEN4IZPhlXua/Ng2D1vqCuRws9hnH30bOiS0QCJUEsA==" saltValue="zeoclyzqVdq9KdFfpHyFsQ==" spinCount="100000" sheet="1" objects="1" scenarios="1"/>
  <mergeCells count="19">
    <mergeCell ref="C21:D21"/>
    <mergeCell ref="A1:F1"/>
    <mergeCell ref="A2:F2"/>
    <mergeCell ref="A3:F3"/>
    <mergeCell ref="B7:D7"/>
    <mergeCell ref="E7:F7"/>
    <mergeCell ref="B10:D10"/>
    <mergeCell ref="B13:D13"/>
    <mergeCell ref="E13:G13"/>
    <mergeCell ref="B14:C14"/>
    <mergeCell ref="B16:C16"/>
    <mergeCell ref="B19:C19"/>
    <mergeCell ref="B45:I45"/>
    <mergeCell ref="B25:F25"/>
    <mergeCell ref="B28:C28"/>
    <mergeCell ref="B29:D29"/>
    <mergeCell ref="E29:F29"/>
    <mergeCell ref="B39:I39"/>
    <mergeCell ref="B42:I42"/>
  </mergeCells>
  <pageMargins left="0.45" right="0.4" top="0.35" bottom="0.5" header="0.38" footer="0.5"/>
  <pageSetup orientation="portrait" r:id="rId1"/>
  <headerFooter alignWithMargins="0"/>
  <ignoredErrors>
    <ignoredError sqref="E10" unlockedFormula="1"/>
  </ignoredErrors>
  <drawing r:id="rId2"/>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1"/>
  <sheetViews>
    <sheetView workbookViewId="0">
      <selection activeCell="A2" sqref="A2"/>
    </sheetView>
  </sheetViews>
  <sheetFormatPr baseColWidth="10" defaultColWidth="8.83203125" defaultRowHeight="14.75" customHeight="1" x14ac:dyDescent="0.15"/>
  <cols>
    <col min="1" max="1" width="10.5" style="2" customWidth="1"/>
    <col min="2" max="2" width="86.5" style="3" customWidth="1"/>
  </cols>
  <sheetData>
    <row r="1" spans="1:2" ht="25.25" customHeight="1" thickBot="1" x14ac:dyDescent="0.2">
      <c r="A1" s="4" t="s">
        <v>0</v>
      </c>
      <c r="B1" s="1" t="s">
        <v>1</v>
      </c>
    </row>
  </sheetData>
  <pageMargins left="0.5" right="0.5" top="0.5" bottom="0.5" header="0.3" footer="0.3"/>
  <pageSetup orientation="portrait" r:id="rId1"/>
</worksheet>
</file>

<file path=docProps/app.xml><?xml version="1.0" encoding="utf-8"?>
<Properties xmlns="http://purl.oclc.org/ooxml/officeDocument/extendedProperties" xmlns:vt="http://purl.oclc.org/ooxml/officeDocument/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PASS-PBI</vt:lpstr>
      <vt:lpstr>GRAD CHECK</vt:lpstr>
      <vt:lpstr>ADVISOR'S NOTES</vt:lpstr>
      <vt:lpstr>'GRAD CHECK'!Print_Area</vt:lpstr>
      <vt:lpstr>'PASS-PBI'!Print_Area</vt:lpstr>
    </vt:vector>
  </TitlesOfParts>
  <Company>Oklahoma State University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patty.hood@okstate.edu</dc:creator>
  <cp:lastModifiedBy>Mourer, Melissa</cp:lastModifiedBy>
  <cp:lastPrinted>2019-04-18T14:03:27Z</cp:lastPrinted>
  <dcterms:created xsi:type="dcterms:W3CDTF">2011-07-12T20:37:04Z</dcterms:created>
  <dcterms:modified xsi:type="dcterms:W3CDTF">2020-09-29T15:05:44Z</dcterms:modified>
</cp:coreProperties>
</file>