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codeName="ThisWorkbook"/>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FBA9C20D-724F-114A-B52F-B2556EFFB320}" xr6:coauthVersionLast="47" xr6:coauthVersionMax="47" xr10:uidLastSave="{00000000-0000-0000-0000-000000000000}"/>
  <bookViews>
    <workbookView xWindow="0" yWindow="500" windowWidth="29040" windowHeight="15840" xr2:uid="{00000000-000D-0000-FFFF-FFFF00000000}"/>
  </bookViews>
  <sheets>
    <sheet name="AGLE-INTL" sheetId="2" r:id="rId1"/>
    <sheet name="GRAD CHECK" sheetId="3" r:id="rId2"/>
    <sheet name="ADVISOR'S NOTES" sheetId="4" r:id="rId3"/>
  </sheets>
  <definedNames>
    <definedName name="_xlnm.Print_Area" localSheetId="0">'AGLE-INTL'!$A$1:$AI$44</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4" i="2" l="1"/>
  <c r="N44" i="2"/>
  <c r="M44" i="2"/>
  <c r="O43" i="2"/>
  <c r="N43" i="2"/>
  <c r="M43" i="2"/>
  <c r="O42" i="2"/>
  <c r="N42" i="2"/>
  <c r="M42" i="2"/>
  <c r="O41" i="2"/>
  <c r="N41" i="2"/>
  <c r="M41" i="2"/>
  <c r="O40" i="2"/>
  <c r="N40" i="2"/>
  <c r="M40" i="2"/>
  <c r="O39" i="2"/>
  <c r="N39" i="2"/>
  <c r="M39" i="2"/>
  <c r="O38" i="2"/>
  <c r="N38" i="2"/>
  <c r="M38" i="2"/>
  <c r="O37" i="2"/>
  <c r="N37" i="2"/>
  <c r="M37" i="2"/>
  <c r="O36" i="2"/>
  <c r="N36" i="2"/>
  <c r="M36" i="2"/>
  <c r="O35" i="2"/>
  <c r="N35" i="2"/>
  <c r="M35" i="2"/>
  <c r="O34" i="2"/>
  <c r="N34" i="2"/>
  <c r="M34" i="2"/>
  <c r="O33" i="2"/>
  <c r="N33" i="2"/>
  <c r="M33" i="2"/>
  <c r="O32" i="2"/>
  <c r="N32" i="2"/>
  <c r="M32" i="2"/>
  <c r="O31" i="2"/>
  <c r="N31" i="2"/>
  <c r="M31" i="2"/>
  <c r="O30" i="2"/>
  <c r="N30" i="2"/>
  <c r="M30" i="2"/>
  <c r="O29" i="2"/>
  <c r="N29" i="2"/>
  <c r="M29" i="2"/>
  <c r="G44" i="2"/>
  <c r="F44" i="2"/>
  <c r="E44" i="2"/>
  <c r="G43" i="2"/>
  <c r="F43" i="2"/>
  <c r="E43" i="2"/>
  <c r="G42" i="2"/>
  <c r="F42" i="2"/>
  <c r="E42" i="2"/>
  <c r="G41" i="2"/>
  <c r="F41" i="2"/>
  <c r="E41" i="2"/>
  <c r="G40" i="2"/>
  <c r="F40" i="2"/>
  <c r="E40" i="2"/>
  <c r="G39" i="2"/>
  <c r="F39" i="2"/>
  <c r="E39" i="2"/>
  <c r="G38" i="2"/>
  <c r="F38" i="2"/>
  <c r="E38" i="2"/>
  <c r="G37" i="2"/>
  <c r="F37" i="2"/>
  <c r="E37" i="2"/>
  <c r="G36" i="2"/>
  <c r="F36" i="2"/>
  <c r="E36" i="2"/>
  <c r="G35" i="2"/>
  <c r="F35" i="2"/>
  <c r="E35" i="2"/>
  <c r="G34" i="2"/>
  <c r="F34" i="2"/>
  <c r="E34" i="2"/>
  <c r="G33" i="2"/>
  <c r="F33" i="2"/>
  <c r="E33" i="2"/>
  <c r="G32" i="2"/>
  <c r="F32" i="2"/>
  <c r="E32" i="2"/>
  <c r="G31" i="2"/>
  <c r="F31" i="2"/>
  <c r="E31" i="2"/>
  <c r="G30" i="2"/>
  <c r="F30" i="2"/>
  <c r="E30" i="2"/>
  <c r="G29" i="2"/>
  <c r="F29" i="2"/>
  <c r="E29" i="2"/>
  <c r="AF18" i="2" l="1"/>
  <c r="AE18" i="2"/>
  <c r="AD18" i="2"/>
  <c r="V13" i="2"/>
  <c r="U13" i="2"/>
  <c r="T13" i="2"/>
  <c r="V12" i="2"/>
  <c r="U12" i="2"/>
  <c r="T12" i="2"/>
  <c r="V11" i="2"/>
  <c r="U11" i="2"/>
  <c r="T11" i="2"/>
  <c r="V10" i="2"/>
  <c r="U10" i="2"/>
  <c r="T10" i="2"/>
  <c r="V9" i="2"/>
  <c r="U9" i="2"/>
  <c r="T9" i="2"/>
  <c r="V8" i="2"/>
  <c r="U8" i="2"/>
  <c r="T8" i="2"/>
  <c r="V7" i="2"/>
  <c r="U7" i="2"/>
  <c r="T7" i="2"/>
  <c r="G19" i="2"/>
  <c r="F19" i="2"/>
  <c r="E19" i="2"/>
  <c r="G18" i="2"/>
  <c r="F18" i="2"/>
  <c r="E18" i="2"/>
  <c r="G17" i="2"/>
  <c r="F17" i="2"/>
  <c r="E17" i="2"/>
  <c r="G16" i="2"/>
  <c r="F16" i="2"/>
  <c r="E16" i="2"/>
  <c r="G15" i="2"/>
  <c r="F15" i="2"/>
  <c r="E15" i="2"/>
  <c r="G14" i="2"/>
  <c r="F14" i="2"/>
  <c r="E14" i="2"/>
  <c r="G13" i="2"/>
  <c r="F13" i="2"/>
  <c r="E13" i="2"/>
  <c r="G12" i="2"/>
  <c r="F12" i="2"/>
  <c r="E12" i="2"/>
  <c r="G11" i="2"/>
  <c r="F11" i="2"/>
  <c r="E11" i="2"/>
  <c r="G10" i="2"/>
  <c r="F10" i="2"/>
  <c r="E10" i="2"/>
  <c r="G9" i="2"/>
  <c r="F9" i="2"/>
  <c r="E9" i="2"/>
  <c r="G8" i="2"/>
  <c r="F8" i="2"/>
  <c r="E8" i="2"/>
  <c r="G7" i="2"/>
  <c r="F7" i="2"/>
  <c r="E7" i="2"/>
  <c r="E10" i="3" l="1"/>
  <c r="B16" i="3" l="1"/>
  <c r="E13" i="3"/>
  <c r="B10" i="3"/>
  <c r="B7" i="3"/>
  <c r="AD20" i="2" l="1"/>
  <c r="AE20" i="2"/>
  <c r="AF20" i="2"/>
  <c r="AF43" i="2"/>
  <c r="AE43" i="2"/>
  <c r="AD43" i="2"/>
  <c r="AF42" i="2"/>
  <c r="AE42" i="2"/>
  <c r="AD42" i="2"/>
  <c r="AF41" i="2" l="1"/>
  <c r="AE41" i="2"/>
  <c r="AD41" i="2"/>
  <c r="AF38" i="2"/>
  <c r="AE38" i="2"/>
  <c r="AD38" i="2"/>
  <c r="AF37" i="2"/>
  <c r="AE37" i="2"/>
  <c r="AD37" i="2"/>
  <c r="AF36" i="2"/>
  <c r="AE36" i="2"/>
  <c r="AD36" i="2"/>
  <c r="AF33" i="2" l="1"/>
  <c r="AE33" i="2"/>
  <c r="AD33" i="2"/>
  <c r="AF32" i="2"/>
  <c r="AE32" i="2"/>
  <c r="AD32" i="2"/>
  <c r="AF31" i="2"/>
  <c r="AE31" i="2"/>
  <c r="AD31" i="2"/>
  <c r="AF30" i="2" l="1"/>
  <c r="AE30" i="2"/>
  <c r="AD30" i="2"/>
  <c r="AF29" i="2"/>
  <c r="AE29" i="2"/>
  <c r="AD29" i="2"/>
  <c r="AF28" i="2"/>
  <c r="AE28" i="2"/>
  <c r="AD28" i="2"/>
  <c r="G21" i="2" l="1"/>
  <c r="F21" i="2"/>
  <c r="E21" i="2"/>
  <c r="G20" i="2"/>
  <c r="F20" i="2"/>
  <c r="E20" i="2"/>
  <c r="AF19" i="2" l="1"/>
  <c r="AE19" i="2"/>
  <c r="AD19" i="2"/>
  <c r="AF12" i="2"/>
  <c r="AE12" i="2"/>
  <c r="AD12" i="2"/>
  <c r="Q19" i="2" l="1"/>
  <c r="F20" i="3" s="1"/>
  <c r="AF17" i="2"/>
  <c r="AE17" i="2"/>
  <c r="AD17" i="2"/>
  <c r="AF16" i="2"/>
  <c r="AE16" i="2"/>
  <c r="AD16" i="2"/>
  <c r="AF15" i="2"/>
  <c r="AE15" i="2"/>
  <c r="AD15" i="2"/>
  <c r="AF14" i="2"/>
  <c r="AE14" i="2"/>
  <c r="AD14" i="2"/>
  <c r="AF11" i="2"/>
  <c r="AE11" i="2"/>
  <c r="AD11" i="2"/>
  <c r="AF10" i="2"/>
  <c r="AE10" i="2"/>
  <c r="AD10" i="2"/>
  <c r="AF9" i="2"/>
  <c r="AE9" i="2"/>
  <c r="AD9" i="2"/>
  <c r="AE13" i="2"/>
  <c r="Q20" i="2" s="1"/>
  <c r="AD13" i="2"/>
  <c r="Q21" i="2" s="1"/>
  <c r="AF13" i="2"/>
  <c r="Q18" i="2" l="1"/>
  <c r="Q17" i="2"/>
  <c r="C20" i="3" s="1"/>
  <c r="E16" i="3"/>
  <c r="Q22" i="2" l="1"/>
  <c r="E19" i="3" s="1"/>
  <c r="F2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Kayla Grant</author>
    <author>Windows User</author>
    <author>Salas, Anna M</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1" shapeId="0" xr:uid="{00000000-0006-0000-0000-000003000000}">
      <text>
        <r>
          <rPr>
            <sz val="9"/>
            <color indexed="81"/>
            <rFont val="Tahoma"/>
            <family val="2"/>
          </rPr>
          <t>or 1483 or 1493</t>
        </r>
      </text>
    </comment>
    <comment ref="S9" authorId="2" shapeId="0" xr:uid="{00000000-0006-0000-0000-000004000000}">
      <text>
        <r>
          <rPr>
            <sz val="9"/>
            <color indexed="81"/>
            <rFont val="Tahoma"/>
            <family val="2"/>
          </rPr>
          <t>or 2233 or 2253</t>
        </r>
      </text>
    </comment>
    <comment ref="S10" authorId="3" shapeId="0" xr:uid="{00000000-0006-0000-0000-000005000000}">
      <text>
        <r>
          <rPr>
            <sz val="9"/>
            <color indexed="81"/>
            <rFont val="Tahoma"/>
            <family val="2"/>
          </rPr>
          <t>or 3003</t>
        </r>
      </text>
    </comment>
    <comment ref="C11" authorId="0" shapeId="0" xr:uid="{00000000-0006-0000-0000-000006000000}">
      <text>
        <r>
          <rPr>
            <sz val="9"/>
            <color indexed="81"/>
            <rFont val="Tahoma"/>
            <family val="2"/>
          </rPr>
          <t>MATH or STAT designated A</t>
        </r>
      </text>
    </comment>
    <comment ref="S11" authorId="2" shapeId="0" xr:uid="{00000000-0006-0000-0000-000007000000}">
      <text>
        <r>
          <rPr>
            <sz val="9"/>
            <color indexed="81"/>
            <rFont val="Tahoma"/>
            <family val="2"/>
          </rPr>
          <t>or HORT 1013</t>
        </r>
      </text>
    </comment>
    <comment ref="S12" authorId="2" shapeId="0" xr:uid="{00000000-0006-0000-0000-000008000000}">
      <text>
        <r>
          <rPr>
            <sz val="9"/>
            <color indexed="81"/>
            <rFont val="Tahoma"/>
            <family val="2"/>
          </rPr>
          <t>or ENGL 3323</t>
        </r>
      </text>
    </comment>
    <comment ref="S13" authorId="2" shapeId="0" xr:uid="{00000000-0006-0000-0000-000009000000}">
      <text>
        <r>
          <rPr>
            <sz val="9"/>
            <color indexed="81"/>
            <rFont val="Tahoma"/>
            <family val="2"/>
          </rPr>
          <t>or AGCM 3203</t>
        </r>
      </text>
    </comment>
    <comment ref="C14" authorId="1" shapeId="0" xr:uid="{00000000-0006-0000-0000-00000A000000}">
      <text>
        <r>
          <rPr>
            <sz val="9"/>
            <color indexed="81"/>
            <rFont val="Tahoma"/>
            <family val="2"/>
          </rPr>
          <t>or 2124</t>
        </r>
      </text>
    </comment>
    <comment ref="C15" authorId="1" shapeId="0" xr:uid="{00000000-0006-0000-0000-00000B000000}">
      <text>
        <r>
          <rPr>
            <sz val="9"/>
            <color indexed="81"/>
            <rFont val="Tahoma"/>
            <family val="2"/>
          </rPr>
          <t>or 1215 or 1314</t>
        </r>
      </text>
    </comment>
    <comment ref="C17" authorId="1" shapeId="0" xr:uid="{00000000-0006-0000-0000-00000C000000}">
      <text>
        <r>
          <rPr>
            <sz val="9"/>
            <color indexed="81"/>
            <rFont val="Tahoma"/>
            <family val="2"/>
          </rPr>
          <t>course designated
A, H, N, or S</t>
        </r>
      </text>
    </comment>
    <comment ref="C18" authorId="1" shapeId="0" xr:uid="{00000000-0006-0000-0000-00000D000000}">
      <text>
        <r>
          <rPr>
            <sz val="9"/>
            <color indexed="81"/>
            <rFont val="Tahoma"/>
            <family val="2"/>
          </rPr>
          <t>course designated
A, H, N, or S</t>
        </r>
      </text>
    </comment>
    <comment ref="C19" authorId="1" shapeId="0" xr:uid="{00000000-0006-0000-0000-00000E000000}">
      <text>
        <r>
          <rPr>
            <sz val="9"/>
            <color indexed="81"/>
            <rFont val="Tahoma"/>
            <family val="2"/>
          </rPr>
          <t>course designated
A, H, N, or S</t>
        </r>
      </text>
    </comment>
    <comment ref="AC19" authorId="2" shapeId="0" xr:uid="{00000000-0006-0000-0000-00000F000000}">
      <text>
        <r>
          <rPr>
            <sz val="9"/>
            <color indexed="81"/>
            <rFont val="Tahoma"/>
            <family val="2"/>
          </rPr>
          <t>or 3503 or 4303</t>
        </r>
      </text>
    </comment>
    <comment ref="AC20" authorId="2" shapeId="0" xr:uid="{00000000-0006-0000-0000-000010000000}">
      <text>
        <r>
          <rPr>
            <sz val="9"/>
            <color indexed="81"/>
            <rFont val="Tahoma"/>
            <family val="2"/>
          </rPr>
          <t>or 3333 or 4303</t>
        </r>
      </text>
    </comment>
    <comment ref="AC28" authorId="1" shapeId="0" xr:uid="{00000000-0006-0000-0000-000011000000}">
      <text>
        <r>
          <rPr>
            <sz val="9"/>
            <color indexed="81"/>
            <rFont val="Tahoma"/>
            <family val="2"/>
          </rPr>
          <t>or approved international experience</t>
        </r>
      </text>
    </comment>
    <comment ref="AC29" authorId="1" shapeId="0" xr:uid="{00000000-0006-0000-0000-000012000000}">
      <text>
        <r>
          <rPr>
            <sz val="9"/>
            <color indexed="81"/>
            <rFont val="Tahoma"/>
            <family val="2"/>
          </rPr>
          <t>3 hours</t>
        </r>
      </text>
    </comment>
    <comment ref="AC30" authorId="4" shapeId="0" xr:uid="{00000000-0006-0000-0000-000013000000}">
      <text>
        <r>
          <rPr>
            <sz val="9"/>
            <color indexed="81"/>
            <rFont val="Tahoma"/>
            <family val="2"/>
          </rPr>
          <t>or AGED 4713
or ANSI 3903
or NSCI 3543</t>
        </r>
      </text>
    </comment>
  </commentList>
</comments>
</file>

<file path=xl/sharedStrings.xml><?xml version="1.0" encoding="utf-8"?>
<sst xmlns="http://schemas.openxmlformats.org/spreadsheetml/2006/main" count="119" uniqueCount="83">
  <si>
    <t>NAME:</t>
  </si>
  <si>
    <t>ID:</t>
  </si>
  <si>
    <t>Course</t>
  </si>
  <si>
    <t>Grade</t>
  </si>
  <si>
    <t>Deviation</t>
  </si>
  <si>
    <t>Hours for graduation</t>
  </si>
  <si>
    <t>Grad/Ret GPA</t>
  </si>
  <si>
    <t>Grd</t>
  </si>
  <si>
    <t>Cr</t>
  </si>
  <si>
    <t>NOTES:</t>
  </si>
  <si>
    <t>GrCr</t>
  </si>
  <si>
    <t>GPACr</t>
  </si>
  <si>
    <t>GPts</t>
  </si>
  <si>
    <t>(I)</t>
  </si>
  <si>
    <t>Credits and GPAs as of this date:</t>
  </si>
  <si>
    <t>(D)</t>
  </si>
  <si>
    <t xml:space="preserve">ENGL </t>
  </si>
  <si>
    <t>POLS</t>
  </si>
  <si>
    <t>AG</t>
  </si>
  <si>
    <t>ANSI</t>
  </si>
  <si>
    <t>HIST</t>
  </si>
  <si>
    <t>MATH</t>
  </si>
  <si>
    <t>(H)</t>
  </si>
  <si>
    <t>AGEC</t>
  </si>
  <si>
    <t>Graduate Semester</t>
  </si>
  <si>
    <t>ADV:</t>
  </si>
  <si>
    <t>Upper div GPA</t>
  </si>
  <si>
    <t>60 Senior College Hours</t>
  </si>
  <si>
    <t>Upper div points (100)</t>
  </si>
  <si>
    <t>HOURS NEEDED</t>
  </si>
  <si>
    <t>Non-Ag</t>
  </si>
  <si>
    <t>AGCM</t>
  </si>
  <si>
    <t>CHEM</t>
  </si>
  <si>
    <t>PLNT</t>
  </si>
  <si>
    <t>NREM</t>
  </si>
  <si>
    <t>SOIL</t>
  </si>
  <si>
    <t>FDSC</t>
  </si>
  <si>
    <t>ENTO</t>
  </si>
  <si>
    <t>AGLE</t>
  </si>
  <si>
    <t>Elective Hours:</t>
  </si>
  <si>
    <t>GRADUATION CHECK</t>
  </si>
  <si>
    <t>By</t>
  </si>
  <si>
    <t>Name:</t>
  </si>
  <si>
    <t>Date:</t>
  </si>
  <si>
    <t>Graduation Date:</t>
  </si>
  <si>
    <t>EMAIL:</t>
  </si>
  <si>
    <t>Major:</t>
  </si>
  <si>
    <t>Advisor:</t>
  </si>
  <si>
    <t>Grad/Ret GPA:</t>
  </si>
  <si>
    <t>REMINDER:</t>
  </si>
  <si>
    <t>Total Hours to Date:</t>
  </si>
  <si>
    <t>Current Enrollment:</t>
  </si>
  <si>
    <t>Deficiencies/Remaining Hours:</t>
  </si>
  <si>
    <t xml:space="preserve">Hours Needed from a 4 yr. School: </t>
  </si>
  <si>
    <t>Number of hours needed to complete requirements:</t>
  </si>
  <si>
    <t>(hrs. = current courses + deficiencies)</t>
  </si>
  <si>
    <t>APPROVED BY:</t>
  </si>
  <si>
    <t>DATE</t>
  </si>
  <si>
    <t>NOTES</t>
  </si>
  <si>
    <t>LNAME, FNAME</t>
  </si>
  <si>
    <t>ADVISOR</t>
  </si>
  <si>
    <t>GENED</t>
  </si>
  <si>
    <t xml:space="preserve">AGEC </t>
  </si>
  <si>
    <t>SPCH</t>
  </si>
  <si>
    <t>AGLE-INTL</t>
  </si>
  <si>
    <t>EARNED U/D HOURS (40)</t>
  </si>
  <si>
    <t>GPA U/D HOURS</t>
  </si>
  <si>
    <t>General Education Requirements:  40 Hours</t>
  </si>
  <si>
    <t>College/Dept. Requirements:  20 Hours</t>
  </si>
  <si>
    <t>Major Requirements:  60 Hours</t>
  </si>
  <si>
    <t>Core Courses:  33 Hours</t>
  </si>
  <si>
    <t>Additional Requirements:  18 Hours</t>
  </si>
  <si>
    <t>Related Courses:  9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</si>
  <si>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</si>
  <si>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</si>
  <si>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</si>
  <si>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</si>
  <si>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</si>
  <si>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</si>
  <si>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</si>
  <si>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</si>
  <si>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____________________________________________________________________</t>
    </r>
    <r>
      <rPr>
        <sz val="12"/>
        <rFont val="Times New Roman"/>
        <family val="1"/>
      </rPr>
      <t>Assoc. Dean/Date Signed</t>
    </r>
  </si>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</sst>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5" x14ac:knownFonts="1">
    <font>
      <sz val="10"/>
      <name val="Arial"/>
    </font>
    <font>
      <b/>
      <sz val="18"/>
      <name val="Arial"/>
      <family val="2"/>
    </font>
    <font>
      <sz val="14"/>
      <name val="Arial"/>
      <family val="2"/>
    </font>
    <font>
      <sz val="10"/>
      <name val="Arial"/>
      <family val="2"/>
    </font>
    <font>
      <i/>
      <sz val="14"/>
      <name val="Arial"/>
      <family val="2"/>
    </font>
    <font>
      <u/>
      <sz val="10"/>
      <name val="Arial"/>
      <family val="2"/>
    </font>
    <font>
      <sz val="8"/>
      <name val="Arial"/>
      <family val="2"/>
    </font>
    <font>
      <b/>
      <sz val="10"/>
      <name val="Arial"/>
      <family val="2"/>
    </font>
    <font>
      <i/>
      <sz val="10"/>
      <name val="Arial"/>
      <family val="2"/>
    </font>
    <font>
      <sz val="9"/>
      <name val="Arial"/>
      <family val="2"/>
    </font>
    <font>
      <b/>
      <sz val="12"/>
      <name val="Arial"/>
      <family val="2"/>
    </font>
    <font>
      <sz val="9"/>
      <color indexed="81"/>
      <name val="Tahoma"/>
      <family val="2"/>
    </font>
    <font>
      <sz val="10"/>
      <color rgb="FFFF0000"/>
      <name val="Arial"/>
      <family val="2"/>
    </font>
    <font>
      <b/>
      <sz val="14"/>
      <name val="Arial"/>
      <family val="2"/>
    </font>
    <font>
      <b/>
      <u/>
      <sz val="14"/>
      <name val="Times New Roman"/>
      <family val="1"/>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u/>
      <sz val="10"/>
      <color theme="10"/>
      <name val="Arial"/>
      <family val="2"/>
    </font>
    <font>
      <sz val="10"/>
      <name val="Times New Roman"/>
      <family val="1"/>
    </font>
    <font>
      <sz val="16"/>
      <name val="Arial"/>
      <family val="2"/>
    </font>
    <font>
      <i/>
      <sz val="16"/>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ck">
        <color indexed="64"/>
      </top>
      <bottom style="thick">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thick">
        <color indexed="64"/>
      </bottom>
      <diagonal/>
    </border>
    <border>
      <left/>
      <right/>
      <top/>
      <bottom style="medium">
        <color indexed="64"/>
      </bottom>
      <diagonal/>
    </border>
    <border>
      <left/>
      <right/>
      <top style="dotted">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xf numFmtId="0" fontId="3" fillId="0" borderId="0"/>
    <xf numFmtId="0" fontId="3" fillId="0" borderId="0"/>
    <xf numFmtId="0" fontId="20" fillId="0" borderId="0" applyNumberFormat="0" applyFill="0" applyBorder="0" applyAlignment="0" applyProtection="0"/>
    <xf numFmtId="0" fontId="3" fillId="0" borderId="0"/>
    <xf numFmtId="0" fontId="3" fillId="0" borderId="0"/>
  </cellStyleXfs>
  <cellXfs count="200">
    <xf numFmtId="0" fontId="0" fillId="0" borderId="0" xfId="0"/>
    <xf numFmtId="0" fontId="0" fillId="0" borderId="0" xfId="0" applyBorder="1" applyAlignment="1" applyProtection="1">
      <alignment horizontal="right"/>
      <protection hidden="1"/>
    </xf>
    <xf numFmtId="0" fontId="2" fillId="0" borderId="0" xfId="0" applyFont="1" applyBorder="1" applyAlignment="1" applyProtection="1">
      <protection hidden="1"/>
    </xf>
    <xf numFmtId="0" fontId="3" fillId="0" borderId="0" xfId="0" applyFont="1" applyBorder="1" applyAlignment="1" applyProtection="1">
      <protection hidden="1"/>
    </xf>
    <xf numFmtId="0" fontId="0" fillId="0" borderId="0" xfId="0" applyProtection="1">
      <protection hidden="1"/>
    </xf>
    <xf numFmtId="0" fontId="0" fillId="0" borderId="0" xfId="0" applyAlignment="1" applyProtection="1">
      <protection hidden="1"/>
    </xf>
    <xf numFmtId="0" fontId="5" fillId="0" borderId="0" xfId="0" applyFont="1" applyBorder="1" applyProtection="1">
      <protection hidden="1"/>
    </xf>
    <xf numFmtId="0" fontId="5" fillId="0" borderId="0" xfId="0" applyFont="1" applyProtection="1">
      <protection hidden="1"/>
    </xf>
    <xf numFmtId="0" fontId="0" fillId="0" borderId="0" xfId="0" applyBorder="1" applyProtection="1">
      <protection hidden="1"/>
    </xf>
    <xf numFmtId="0" fontId="0" fillId="0" borderId="0" xfId="0" applyBorder="1" applyAlignment="1" applyProtection="1">
      <protection hidden="1"/>
    </xf>
    <xf numFmtId="0" fontId="0" fillId="0" borderId="0" xfId="0" applyBorder="1" applyAlignment="1" applyProtection="1">
      <alignment horizontal="center"/>
      <protection hidden="1"/>
    </xf>
    <xf numFmtId="0" fontId="7" fillId="0" borderId="0" xfId="0" applyFont="1" applyAlignment="1" applyProtection="1">
      <protection hidden="1"/>
    </xf>
    <xf numFmtId="0" fontId="0" fillId="0" borderId="0" xfId="0" applyAlignment="1"/>
    <xf numFmtId="0" fontId="6" fillId="0" borderId="0" xfId="0" applyFont="1" applyProtection="1">
      <protection hidden="1"/>
    </xf>
    <xf numFmtId="0" fontId="0" fillId="0" borderId="0" xfId="0" applyAlignment="1" applyProtection="1">
      <protection locked="0" hidden="1"/>
    </xf>
    <xf numFmtId="0" fontId="7" fillId="0" borderId="0" xfId="0" applyFont="1" applyAlignment="1" applyProtection="1">
      <alignment horizontal="right"/>
      <protection hidden="1"/>
    </xf>
    <xf numFmtId="0" fontId="0" fillId="0" borderId="0" xfId="0" applyFill="1" applyBorder="1" applyAlignment="1" applyProtection="1">
      <protection hidden="1"/>
    </xf>
    <xf numFmtId="0" fontId="0" fillId="0" borderId="0" xfId="0" applyFill="1" applyBorder="1" applyAlignment="1" applyProtection="1">
      <protection locked="0"/>
    </xf>
    <xf numFmtId="0" fontId="4" fillId="0" borderId="0"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0" borderId="0" xfId="0" applyAlignment="1" applyProtection="1">
      <protection locked="0"/>
    </xf>
    <xf numFmtId="0" fontId="3" fillId="0" borderId="0" xfId="0" applyFont="1" applyBorder="1" applyAlignment="1" applyProtection="1">
      <alignment horizontal="right"/>
      <protection hidden="1"/>
    </xf>
    <xf numFmtId="0" fontId="3" fillId="0" borderId="0" xfId="0" applyFont="1"/>
    <xf numFmtId="0" fontId="0" fillId="0" borderId="0" xfId="0" applyBorder="1"/>
    <xf numFmtId="0" fontId="3" fillId="0" borderId="0" xfId="0" applyFont="1" applyProtection="1">
      <protection hidden="1"/>
    </xf>
    <xf numFmtId="0" fontId="0" fillId="0" borderId="0" xfId="0" applyBorder="1" applyProtection="1">
      <protection locked="0"/>
    </xf>
    <xf numFmtId="0" fontId="0" fillId="0" borderId="0" xfId="0" applyAlignment="1" applyProtection="1">
      <protection hidden="1"/>
    </xf>
    <xf numFmtId="0" fontId="0" fillId="0" borderId="0" xfId="0" applyAlignment="1"/>
    <xf numFmtId="0" fontId="0" fillId="0" borderId="0" xfId="0" applyBorder="1" applyAlignment="1" applyProtection="1">
      <protection hidden="1"/>
    </xf>
    <xf numFmtId="0" fontId="0" fillId="0" borderId="0" xfId="0"/>
    <xf numFmtId="0" fontId="3" fillId="0" borderId="7" xfId="0" applyFont="1" applyBorder="1" applyAlignment="1" applyProtection="1">
      <alignment horizontal="center"/>
      <protection locked="0"/>
    </xf>
    <xf numFmtId="0" fontId="3" fillId="0" borderId="8" xfId="0" applyFont="1" applyBorder="1" applyAlignment="1" applyProtection="1">
      <alignment horizontal="right"/>
      <protection locked="0"/>
    </xf>
    <xf numFmtId="0" fontId="0" fillId="2" borderId="9" xfId="0" applyFill="1" applyBorder="1" applyProtection="1">
      <protection hidden="1"/>
    </xf>
    <xf numFmtId="0" fontId="0" fillId="2" borderId="10" xfId="0" applyFill="1" applyBorder="1" applyProtection="1">
      <protection hidden="1"/>
    </xf>
    <xf numFmtId="0" fontId="0" fillId="0" borderId="0" xfId="0" applyBorder="1" applyAlignment="1"/>
    <xf numFmtId="0" fontId="9" fillId="0" borderId="0" xfId="0" applyFont="1" applyBorder="1" applyAlignment="1" applyProtection="1">
      <protection hidden="1"/>
    </xf>
    <xf numFmtId="0" fontId="3" fillId="0" borderId="0" xfId="0" applyFont="1" applyAlignment="1" applyProtection="1">
      <protection hidden="1"/>
    </xf>
    <xf numFmtId="0" fontId="0" fillId="0" borderId="0" xfId="0" applyAlignment="1" applyProtection="1">
      <protection hidden="1"/>
    </xf>
    <xf numFmtId="0" fontId="0" fillId="0" borderId="0" xfId="0" applyBorder="1" applyAlignment="1" applyProtection="1">
      <alignment horizontal="left"/>
      <protection hidden="1"/>
    </xf>
    <xf numFmtId="0" fontId="0" fillId="0" borderId="0" xfId="0" applyAlignment="1"/>
    <xf numFmtId="0" fontId="3" fillId="0" borderId="0" xfId="0" applyFont="1" applyBorder="1" applyAlignment="1" applyProtection="1">
      <protection hidden="1"/>
    </xf>
    <xf numFmtId="0" fontId="3" fillId="0" borderId="3" xfId="0" applyFont="1" applyBorder="1" applyAlignment="1" applyProtection="1">
      <alignment horizontal="left"/>
    </xf>
    <xf numFmtId="0" fontId="3" fillId="0" borderId="3" xfId="0" applyFont="1" applyBorder="1" applyAlignment="1" applyProtection="1">
      <alignment horizontal="left"/>
      <protection locked="0"/>
    </xf>
    <xf numFmtId="0" fontId="3" fillId="0" borderId="0" xfId="0" applyFont="1" applyBorder="1" applyAlignment="1" applyProtection="1">
      <alignment horizontal="center"/>
      <protection locked="0"/>
    </xf>
    <xf numFmtId="0" fontId="3" fillId="0" borderId="0" xfId="0" applyFont="1" applyBorder="1" applyAlignment="1" applyProtection="1">
      <alignment horizontal="left"/>
      <protection locked="0"/>
    </xf>
    <xf numFmtId="0" fontId="3" fillId="0" borderId="0" xfId="0" applyFont="1" applyProtection="1">
      <protection locked="0" hidden="1"/>
    </xf>
    <xf numFmtId="0" fontId="3" fillId="0" borderId="6" xfId="0" applyFont="1" applyBorder="1" applyProtection="1">
      <protection locked="0" hidden="1"/>
    </xf>
    <xf numFmtId="0" fontId="3" fillId="0" borderId="7" xfId="0" applyFont="1" applyBorder="1" applyProtection="1">
      <protection locked="0" hidden="1"/>
    </xf>
    <xf numFmtId="0" fontId="0" fillId="0" borderId="0" xfId="0" applyBorder="1" applyAlignment="1" applyProtection="1">
      <protection hidden="1"/>
    </xf>
    <xf numFmtId="0" fontId="7" fillId="0" borderId="0" xfId="0" applyFont="1" applyBorder="1" applyAlignment="1" applyProtection="1">
      <alignment horizontal="center"/>
      <protection hidden="1"/>
    </xf>
    <xf numFmtId="0" fontId="3" fillId="0" borderId="3" xfId="0" applyFont="1" applyBorder="1" applyAlignment="1" applyProtection="1">
      <alignment horizontal="left"/>
      <protection locked="0" hidden="1"/>
    </xf>
    <xf numFmtId="0" fontId="3" fillId="0" borderId="0" xfId="0" applyFont="1" applyBorder="1" applyAlignment="1" applyProtection="1">
      <alignment horizontal="left"/>
      <protection locked="0"/>
    </xf>
    <xf numFmtId="0" fontId="0" fillId="0" borderId="0" xfId="0" applyBorder="1" applyAlignment="1" applyProtection="1">
      <protection hidden="1"/>
    </xf>
    <xf numFmtId="0" fontId="3" fillId="0" borderId="1"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10" fillId="0" borderId="0" xfId="0" applyFont="1" applyBorder="1" applyAlignment="1" applyProtection="1">
      <alignment horizontal="center"/>
      <protection hidden="1"/>
    </xf>
    <xf numFmtId="0" fontId="3" fillId="0" borderId="0" xfId="1" applyFill="1" applyBorder="1" applyAlignment="1" applyProtection="1">
      <protection locked="0"/>
    </xf>
    <xf numFmtId="0" fontId="3" fillId="0" borderId="0" xfId="0" applyFont="1" applyBorder="1" applyAlignment="1" applyProtection="1">
      <alignment horizontal="left"/>
      <protection locked="0"/>
    </xf>
    <xf numFmtId="0" fontId="3" fillId="0" borderId="1" xfId="0" applyFont="1" applyBorder="1" applyAlignment="1" applyProtection="1">
      <alignment horizontal="center"/>
      <protection locked="0"/>
    </xf>
    <xf numFmtId="0" fontId="3" fillId="0" borderId="0" xfId="0" applyFont="1" applyBorder="1" applyProtection="1"/>
    <xf numFmtId="0" fontId="3" fillId="0" borderId="0" xfId="0" applyFont="1" applyBorder="1" applyAlignment="1" applyProtection="1">
      <alignment horizontal="left"/>
    </xf>
    <xf numFmtId="164" fontId="12" fillId="3" borderId="1" xfId="0" applyNumberFormat="1" applyFont="1" applyFill="1" applyBorder="1" applyAlignment="1" applyProtection="1">
      <alignment horizontal="center"/>
      <protection locked="0"/>
    </xf>
    <xf numFmtId="0" fontId="13" fillId="0" borderId="0" xfId="0" applyFont="1" applyAlignment="1" applyProtection="1">
      <protection hidden="1"/>
    </xf>
    <xf numFmtId="0" fontId="3" fillId="0" borderId="0" xfId="0" applyFont="1" applyBorder="1"/>
    <xf numFmtId="0" fontId="13" fillId="0" borderId="0" xfId="2" applyFont="1" applyProtection="1">
      <protection hidden="1"/>
    </xf>
    <xf numFmtId="0" fontId="13" fillId="0" borderId="0" xfId="2" applyFont="1"/>
    <xf numFmtId="0" fontId="16" fillId="0" borderId="0" xfId="2" applyFont="1" applyProtection="1">
      <protection hidden="1"/>
    </xf>
    <xf numFmtId="0" fontId="16" fillId="0" borderId="0" xfId="2" applyFont="1"/>
    <xf numFmtId="0" fontId="15" fillId="0" borderId="0" xfId="2" applyFont="1" applyProtection="1">
      <protection hidden="1"/>
    </xf>
    <xf numFmtId="0" fontId="15" fillId="0" borderId="0" xfId="2" applyFont="1" applyAlignment="1" applyProtection="1">
      <protection hidden="1"/>
    </xf>
    <xf numFmtId="0" fontId="17" fillId="0" borderId="0" xfId="2" applyFont="1" applyProtection="1">
      <protection hidden="1"/>
    </xf>
    <xf numFmtId="0" fontId="18" fillId="0" borderId="0" xfId="2" applyFont="1" applyProtection="1">
      <protection hidden="1"/>
    </xf>
    <xf numFmtId="0" fontId="17" fillId="0" borderId="0" xfId="2" applyFont="1" applyAlignment="1" applyProtection="1">
      <protection hidden="1"/>
    </xf>
    <xf numFmtId="0" fontId="19" fillId="0" borderId="0" xfId="2" applyFont="1" applyAlignment="1" applyProtection="1">
      <protection hidden="1"/>
    </xf>
    <xf numFmtId="0" fontId="17" fillId="0" borderId="0" xfId="2" applyFont="1" applyBorder="1" applyAlignment="1" applyProtection="1">
      <protection hidden="1"/>
    </xf>
    <xf numFmtId="0" fontId="20" fillId="0" borderId="0" xfId="3" applyAlignment="1" applyProtection="1"/>
    <xf numFmtId="0" fontId="15" fillId="0" borderId="0" xfId="2" applyFont="1" applyAlignment="1" applyProtection="1">
      <alignment horizontal="left"/>
      <protection hidden="1"/>
    </xf>
    <xf numFmtId="0" fontId="19" fillId="0" borderId="0" xfId="2" applyFont="1" applyBorder="1" applyAlignment="1" applyProtection="1">
      <alignment horizontal="left"/>
      <protection hidden="1"/>
    </xf>
    <xf numFmtId="2" fontId="19" fillId="0" borderId="0" xfId="2" applyNumberFormat="1" applyFont="1" applyBorder="1" applyAlignment="1" applyProtection="1">
      <alignment horizontal="left"/>
    </xf>
    <xf numFmtId="0" fontId="18" fillId="0" borderId="0" xfId="2" applyFont="1" applyProtection="1">
      <protection locked="0"/>
    </xf>
    <xf numFmtId="0" fontId="18" fillId="0" borderId="0" xfId="2" applyFont="1" applyAlignment="1" applyProtection="1">
      <alignment horizontal="center"/>
    </xf>
    <xf numFmtId="0" fontId="18" fillId="0" borderId="0" xfId="2" applyFont="1" applyAlignment="1" applyProtection="1">
      <alignment horizontal="left"/>
    </xf>
    <xf numFmtId="1" fontId="18" fillId="0" borderId="0" xfId="2" applyNumberFormat="1" applyFont="1" applyAlignment="1" applyProtection="1">
      <alignment horizontal="left"/>
    </xf>
    <xf numFmtId="0" fontId="18" fillId="0" borderId="0" xfId="2" applyFont="1" applyAlignment="1" applyProtection="1">
      <alignment wrapText="1" shrinkToFit="1"/>
      <protection hidden="1"/>
    </xf>
    <xf numFmtId="0" fontId="19" fillId="0" borderId="0" xfId="2" applyFont="1" applyAlignment="1" applyProtection="1">
      <alignment horizontal="left"/>
    </xf>
    <xf numFmtId="0" fontId="18" fillId="0" borderId="0" xfId="2" applyFont="1" applyBorder="1" applyAlignment="1" applyProtection="1">
      <alignment horizontal="left"/>
      <protection hidden="1"/>
    </xf>
    <xf numFmtId="2" fontId="19" fillId="0" borderId="0" xfId="2" applyNumberFormat="1" applyFont="1" applyBorder="1" applyAlignment="1" applyProtection="1">
      <alignment horizontal="left"/>
      <protection hidden="1"/>
    </xf>
    <xf numFmtId="0" fontId="17" fillId="0" borderId="0" xfId="2" applyFont="1" applyAlignment="1" applyProtection="1">
      <alignment horizontal="left"/>
      <protection hidden="1"/>
    </xf>
    <xf numFmtId="0" fontId="15" fillId="0" borderId="0" xfId="2" applyFont="1" applyAlignment="1" applyProtection="1">
      <alignment horizontal="right"/>
      <protection hidden="1"/>
    </xf>
    <xf numFmtId="0" fontId="18" fillId="0" borderId="0" xfId="2" applyFont="1" applyAlignment="1" applyProtection="1">
      <alignment horizontal="center"/>
      <protection locked="0"/>
    </xf>
    <xf numFmtId="0" fontId="19" fillId="0" borderId="0" xfId="2" applyFont="1" applyBorder="1" applyProtection="1">
      <protection hidden="1"/>
    </xf>
    <xf numFmtId="0" fontId="21" fillId="0" borderId="0" xfId="2" applyFont="1" applyAlignment="1" applyProtection="1">
      <protection hidden="1"/>
    </xf>
    <xf numFmtId="0" fontId="3" fillId="0" borderId="0" xfId="2" applyProtection="1">
      <protection hidden="1"/>
    </xf>
    <xf numFmtId="0" fontId="3" fillId="0" borderId="0" xfId="2"/>
    <xf numFmtId="0" fontId="21" fillId="0" borderId="0" xfId="2" applyFont="1" applyProtection="1">
      <protection hidden="1"/>
    </xf>
    <xf numFmtId="0" fontId="21" fillId="0" borderId="0" xfId="2" applyFont="1" applyAlignment="1" applyProtection="1">
      <alignment horizontal="left"/>
      <protection hidden="1"/>
    </xf>
    <xf numFmtId="0" fontId="3" fillId="0" borderId="0" xfId="2" applyAlignment="1"/>
    <xf numFmtId="0" fontId="3" fillId="0" borderId="0" xfId="2" applyAlignment="1">
      <alignment horizontal="left"/>
    </xf>
    <xf numFmtId="164" fontId="7" fillId="0" borderId="15" xfId="2" applyNumberFormat="1" applyFont="1" applyBorder="1" applyAlignment="1">
      <alignment horizontal="center"/>
    </xf>
    <xf numFmtId="0" fontId="7" fillId="0" borderId="15" xfId="2" applyFont="1" applyBorder="1" applyAlignment="1">
      <alignment horizontal="center"/>
    </xf>
    <xf numFmtId="164" fontId="3" fillId="0" borderId="0" xfId="2" applyNumberFormat="1" applyAlignment="1">
      <alignment horizontal="center"/>
    </xf>
    <xf numFmtId="0" fontId="3" fillId="0" borderId="0" xfId="2" applyAlignment="1">
      <alignment wrapText="1"/>
    </xf>
    <xf numFmtId="0" fontId="18" fillId="0" borderId="0" xfId="2" applyFont="1" applyAlignment="1" applyProtection="1">
      <alignment horizontal="left"/>
    </xf>
    <xf numFmtId="0" fontId="0" fillId="0" borderId="0" xfId="0" applyAlignment="1" applyProtection="1"/>
    <xf numFmtId="0" fontId="2" fillId="0" borderId="0" xfId="0" applyFont="1" applyBorder="1" applyAlignment="1" applyProtection="1"/>
    <xf numFmtId="0" fontId="0" fillId="0" borderId="0" xfId="0" applyBorder="1" applyProtection="1">
      <protection locked="0" hidden="1"/>
    </xf>
    <xf numFmtId="0" fontId="3" fillId="0" borderId="0" xfId="0" applyFont="1" applyBorder="1" applyAlignment="1" applyProtection="1">
      <alignment horizontal="center"/>
    </xf>
    <xf numFmtId="0" fontId="0" fillId="0" borderId="0" xfId="0" applyBorder="1" applyProtection="1"/>
    <xf numFmtId="0" fontId="3" fillId="0" borderId="0" xfId="0" applyFont="1" applyFill="1" applyBorder="1" applyAlignment="1" applyProtection="1"/>
    <xf numFmtId="14" fontId="18" fillId="0" borderId="0" xfId="2" applyNumberFormat="1" applyFont="1" applyAlignment="1" applyProtection="1">
      <protection locked="0"/>
    </xf>
    <xf numFmtId="0" fontId="3" fillId="0" borderId="1"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0" xfId="0" applyFont="1" applyBorder="1" applyProtection="1">
      <protection locked="0"/>
    </xf>
    <xf numFmtId="0" fontId="3" fillId="0" borderId="1" xfId="0" applyFont="1" applyBorder="1" applyAlignment="1" applyProtection="1">
      <alignment horizontal="center"/>
      <protection locked="0"/>
    </xf>
    <xf numFmtId="0" fontId="3" fillId="0" borderId="0" xfId="0" applyFont="1" applyBorder="1" applyAlignment="1" applyProtection="1">
      <alignment horizontal="left"/>
      <protection locked="0"/>
    </xf>
    <xf numFmtId="0" fontId="3" fillId="0" borderId="0" xfId="0" applyFont="1" applyBorder="1" applyProtection="1">
      <protection locked="0" hidden="1"/>
    </xf>
    <xf numFmtId="0" fontId="3" fillId="0" borderId="0" xfId="1" applyFont="1" applyProtection="1">
      <protection hidden="1"/>
    </xf>
    <xf numFmtId="0" fontId="3" fillId="0" borderId="0" xfId="1" applyBorder="1" applyProtection="1">
      <protection locked="0"/>
    </xf>
    <xf numFmtId="0" fontId="3" fillId="0" borderId="0" xfId="4" applyFill="1" applyBorder="1" applyAlignment="1" applyProtection="1">
      <protection locked="0"/>
    </xf>
    <xf numFmtId="0" fontId="3" fillId="0" borderId="0" xfId="1" applyFont="1" applyProtection="1">
      <protection locked="0"/>
    </xf>
    <xf numFmtId="0" fontId="0" fillId="0" borderId="0" xfId="1" applyFont="1" applyProtection="1">
      <protection hidden="1"/>
    </xf>
    <xf numFmtId="0" fontId="0" fillId="0" borderId="0" xfId="1" applyFont="1" applyProtection="1">
      <protection locked="0"/>
    </xf>
    <xf numFmtId="0" fontId="0" fillId="0" borderId="1" xfId="1" applyFont="1" applyBorder="1" applyAlignment="1" applyProtection="1">
      <alignment horizontal="center"/>
      <protection locked="0"/>
    </xf>
    <xf numFmtId="0" fontId="0" fillId="0" borderId="2" xfId="1" applyFont="1" applyBorder="1" applyAlignment="1" applyProtection="1">
      <alignment horizontal="center"/>
      <protection locked="0"/>
    </xf>
    <xf numFmtId="0" fontId="3" fillId="0" borderId="0" xfId="4" applyFill="1" applyBorder="1" applyAlignment="1" applyProtection="1"/>
    <xf numFmtId="0" fontId="3" fillId="0" borderId="3" xfId="1" applyFont="1" applyBorder="1" applyAlignment="1" applyProtection="1">
      <alignment horizontal="left"/>
      <protection locked="0"/>
    </xf>
    <xf numFmtId="0" fontId="3" fillId="0" borderId="0" xfId="1" applyFont="1" applyBorder="1" applyAlignment="1" applyProtection="1">
      <alignment horizontal="left"/>
      <protection locked="0"/>
    </xf>
    <xf numFmtId="0" fontId="0" fillId="0" borderId="0" xfId="1" applyFont="1" applyBorder="1" applyAlignment="1" applyProtection="1">
      <alignment horizontal="center"/>
      <protection locked="0"/>
    </xf>
    <xf numFmtId="0" fontId="3" fillId="0" borderId="0" xfId="0" applyFont="1" applyBorder="1" applyAlignment="1" applyProtection="1">
      <alignment horizontal="left"/>
      <protection locked="0"/>
    </xf>
    <xf numFmtId="0" fontId="7" fillId="0" borderId="0" xfId="0" applyFont="1" applyBorder="1" applyAlignment="1" applyProtection="1">
      <alignment horizontal="left"/>
      <protection hidden="1"/>
    </xf>
    <xf numFmtId="0" fontId="3" fillId="0" borderId="3" xfId="1" applyFont="1" applyBorder="1" applyAlignment="1" applyProtection="1">
      <alignment horizontal="left"/>
      <protection hidden="1"/>
    </xf>
    <xf numFmtId="0" fontId="3" fillId="0" borderId="3" xfId="1" applyFont="1" applyBorder="1" applyAlignment="1" applyProtection="1">
      <alignment horizontal="left"/>
      <protection locked="0" hidden="1"/>
    </xf>
    <xf numFmtId="0" fontId="3" fillId="0" borderId="4" xfId="1" applyFont="1" applyBorder="1" applyAlignment="1" applyProtection="1">
      <alignment horizontal="left"/>
      <protection hidden="1"/>
    </xf>
    <xf numFmtId="0" fontId="3" fillId="0" borderId="4" xfId="1" applyFont="1" applyBorder="1" applyAlignment="1" applyProtection="1">
      <alignment horizontal="left"/>
      <protection locked="0" hidden="1"/>
    </xf>
    <xf numFmtId="0" fontId="3" fillId="0" borderId="4" xfId="1" applyFont="1" applyBorder="1" applyAlignment="1" applyProtection="1">
      <alignment horizontal="left"/>
      <protection locked="0"/>
    </xf>
    <xf numFmtId="0" fontId="3" fillId="0" borderId="4" xfId="0" applyFont="1" applyBorder="1" applyAlignment="1" applyProtection="1">
      <alignment horizontal="left"/>
      <protection locked="0" hidden="1"/>
    </xf>
    <xf numFmtId="0" fontId="3" fillId="0" borderId="4" xfId="1" applyBorder="1" applyAlignment="1" applyProtection="1">
      <alignment horizontal="left"/>
      <protection hidden="1"/>
    </xf>
    <xf numFmtId="0" fontId="3" fillId="0" borderId="4" xfId="1" applyBorder="1" applyAlignment="1" applyProtection="1">
      <alignment horizontal="left"/>
      <protection locked="0"/>
    </xf>
    <xf numFmtId="0" fontId="3" fillId="0" borderId="16" xfId="0" applyFont="1" applyBorder="1" applyProtection="1">
      <protection locked="0" hidden="1"/>
    </xf>
    <xf numFmtId="0" fontId="0" fillId="0" borderId="17" xfId="0" applyBorder="1" applyProtection="1">
      <protection hidden="1"/>
    </xf>
    <xf numFmtId="0" fontId="0" fillId="0" borderId="7" xfId="0" applyBorder="1" applyProtection="1">
      <protection hidden="1"/>
    </xf>
    <xf numFmtId="0" fontId="0" fillId="0" borderId="18" xfId="0" applyBorder="1" applyProtection="1">
      <protection hidden="1"/>
    </xf>
    <xf numFmtId="0" fontId="0" fillId="0" borderId="19" xfId="0" applyBorder="1" applyProtection="1">
      <protection hidden="1"/>
    </xf>
    <xf numFmtId="0" fontId="0" fillId="0" borderId="20" xfId="0" applyBorder="1" applyProtection="1">
      <protection hidden="1"/>
    </xf>
    <xf numFmtId="0" fontId="0" fillId="0" borderId="21" xfId="0" applyBorder="1" applyProtection="1">
      <protection hidden="1"/>
    </xf>
    <xf numFmtId="0" fontId="0" fillId="0" borderId="22" xfId="0" applyBorder="1" applyProtection="1">
      <protection hidden="1"/>
    </xf>
    <xf numFmtId="0" fontId="0" fillId="0" borderId="23" xfId="0" applyBorder="1" applyProtection="1">
      <protection hidden="1"/>
    </xf>
    <xf numFmtId="0" fontId="0" fillId="0" borderId="24" xfId="0" applyBorder="1" applyProtection="1">
      <protection hidden="1"/>
    </xf>
    <xf numFmtId="0" fontId="3" fillId="0" borderId="1" xfId="0" applyFont="1" applyBorder="1" applyAlignment="1" applyProtection="1">
      <alignment horizontal="left"/>
      <protection locked="0"/>
    </xf>
    <xf numFmtId="0" fontId="0" fillId="0" borderId="1" xfId="1" applyFont="1" applyBorder="1" applyAlignment="1" applyProtection="1">
      <alignment horizontal="center"/>
      <protection locked="0"/>
    </xf>
    <xf numFmtId="0" fontId="3" fillId="0" borderId="1" xfId="1" applyBorder="1" applyAlignment="1" applyProtection="1">
      <alignment horizontal="center"/>
      <protection locked="0"/>
    </xf>
    <xf numFmtId="0" fontId="23" fillId="0" borderId="0" xfId="0" applyFont="1" applyBorder="1" applyAlignment="1" applyProtection="1">
      <protection locked="0"/>
    </xf>
    <xf numFmtId="0" fontId="22" fillId="0" borderId="0" xfId="0" applyFont="1" applyBorder="1" applyAlignment="1" applyProtection="1">
      <alignment horizontal="center"/>
      <protection locked="0"/>
    </xf>
    <xf numFmtId="0" fontId="0" fillId="0" borderId="1" xfId="0" applyBorder="1" applyAlignment="1" applyProtection="1">
      <alignment horizontal="left"/>
      <protection locked="0"/>
    </xf>
    <xf numFmtId="0" fontId="3" fillId="0" borderId="1" xfId="0" applyFont="1" applyFill="1" applyBorder="1" applyAlignment="1" applyProtection="1">
      <alignment horizontal="left"/>
      <protection locked="0"/>
    </xf>
    <xf numFmtId="0" fontId="0" fillId="0" borderId="1" xfId="0" applyFill="1" applyBorder="1" applyAlignment="1" applyProtection="1">
      <alignment horizontal="left"/>
      <protection locked="0"/>
    </xf>
    <xf numFmtId="0" fontId="24" fillId="0" borderId="0" xfId="0" applyFont="1" applyBorder="1" applyAlignment="1" applyProtection="1">
      <alignment horizontal="center"/>
      <protection locked="0" hidden="1"/>
    </xf>
    <xf numFmtId="0" fontId="10" fillId="0" borderId="0" xfId="0" applyFont="1" applyBorder="1" applyAlignment="1" applyProtection="1">
      <alignment horizontal="center"/>
      <protection hidden="1"/>
    </xf>
    <xf numFmtId="0" fontId="3" fillId="0" borderId="1" xfId="1" applyFont="1" applyBorder="1" applyAlignment="1" applyProtection="1">
      <alignment horizontal="center"/>
      <protection locked="0"/>
    </xf>
    <xf numFmtId="0" fontId="3" fillId="0" borderId="2" xfId="0" applyFont="1" applyBorder="1" applyAlignment="1" applyProtection="1">
      <alignment horizontal="left"/>
      <protection locked="0"/>
    </xf>
    <xf numFmtId="0" fontId="0" fillId="0" borderId="2" xfId="0" applyBorder="1" applyAlignment="1" applyProtection="1">
      <alignment horizontal="left"/>
      <protection locked="0"/>
    </xf>
    <xf numFmtId="14" fontId="0" fillId="0" borderId="1" xfId="0" applyNumberFormat="1" applyBorder="1" applyAlignment="1" applyProtection="1">
      <alignment horizontal="center"/>
      <protection locked="0"/>
    </xf>
    <xf numFmtId="0" fontId="8" fillId="0" borderId="0" xfId="0" applyFont="1" applyAlignment="1" applyProtection="1">
      <protection hidden="1"/>
    </xf>
    <xf numFmtId="1" fontId="0" fillId="0" borderId="13" xfId="0" applyNumberFormat="1" applyBorder="1" applyAlignment="1" applyProtection="1">
      <alignment horizontal="center"/>
      <protection hidden="1"/>
    </xf>
    <xf numFmtId="0" fontId="0" fillId="0" borderId="0" xfId="0" applyFill="1" applyBorder="1" applyAlignment="1" applyProtection="1">
      <alignment horizontal="left"/>
      <protection locked="0"/>
    </xf>
    <xf numFmtId="0" fontId="3"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1" fontId="0" fillId="0" borderId="5" xfId="0" applyNumberFormat="1" applyBorder="1" applyAlignment="1" applyProtection="1">
      <alignment horizontal="center"/>
      <protection hidden="1"/>
    </xf>
    <xf numFmtId="0" fontId="3"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2" fontId="0" fillId="0" borderId="14" xfId="0" applyNumberFormat="1" applyBorder="1" applyAlignment="1" applyProtection="1">
      <alignment horizontal="center"/>
      <protection hidden="1"/>
    </xf>
    <xf numFmtId="1" fontId="0" fillId="0" borderId="11" xfId="0" applyNumberFormat="1" applyBorder="1" applyAlignment="1" applyProtection="1">
      <alignment horizontal="center"/>
      <protection locked="0"/>
    </xf>
    <xf numFmtId="0" fontId="10" fillId="0" borderId="15" xfId="0" applyFont="1" applyBorder="1" applyAlignment="1" applyProtection="1">
      <alignment horizontal="center"/>
      <protection hidden="1"/>
    </xf>
    <xf numFmtId="0" fontId="3" fillId="0" borderId="2" xfId="1" applyFont="1" applyBorder="1" applyAlignment="1" applyProtection="1">
      <alignment horizontal="center"/>
      <protection locked="0"/>
    </xf>
    <xf numFmtId="0" fontId="3" fillId="0" borderId="0" xfId="0" applyFont="1" applyBorder="1" applyAlignment="1" applyProtection="1">
      <alignment horizontal="left"/>
      <protection locked="0"/>
    </xf>
    <xf numFmtId="0" fontId="0" fillId="0" borderId="12" xfId="0" applyBorder="1" applyAlignment="1" applyProtection="1">
      <alignment horizontal="center"/>
      <protection hidden="1"/>
    </xf>
    <xf numFmtId="2" fontId="0" fillId="0" borderId="12" xfId="0" applyNumberFormat="1" applyBorder="1" applyAlignment="1" applyProtection="1">
      <alignment horizontal="center"/>
      <protection hidden="1"/>
    </xf>
    <xf numFmtId="0" fontId="0" fillId="0" borderId="2" xfId="0" applyFill="1" applyBorder="1" applyAlignment="1" applyProtection="1">
      <alignment horizontal="left"/>
      <protection locked="0"/>
    </xf>
    <xf numFmtId="0" fontId="0" fillId="0" borderId="2" xfId="1" applyFont="1" applyBorder="1" applyAlignment="1" applyProtection="1">
      <alignment horizontal="center"/>
      <protection locked="0"/>
    </xf>
    <xf numFmtId="0" fontId="3" fillId="0" borderId="0" xfId="0" applyFont="1" applyBorder="1" applyAlignment="1" applyProtection="1">
      <alignment horizontal="left"/>
    </xf>
    <xf numFmtId="0" fontId="21" fillId="0" borderId="0" xfId="2" applyFont="1" applyAlignment="1" applyProtection="1">
      <alignment horizontal="center"/>
      <protection hidden="1"/>
    </xf>
    <xf numFmtId="0" fontId="18" fillId="0" borderId="0" xfId="2" applyFont="1" applyBorder="1" applyAlignment="1" applyProtection="1">
      <alignment horizontal="left" vertical="top" wrapText="1" shrinkToFit="1"/>
      <protection locked="0"/>
    </xf>
    <xf numFmtId="0" fontId="3" fillId="0" borderId="0" xfId="2" applyAlignment="1" applyProtection="1">
      <alignment horizontal="left" vertical="top" wrapText="1" shrinkToFit="1"/>
      <protection locked="0"/>
    </xf>
    <xf numFmtId="0" fontId="18" fillId="0" borderId="0" xfId="2" applyFont="1" applyBorder="1" applyAlignment="1" applyProtection="1">
      <alignment horizontal="left"/>
      <protection hidden="1"/>
    </xf>
    <xf numFmtId="2" fontId="19" fillId="0" borderId="0" xfId="2" applyNumberFormat="1" applyFont="1" applyBorder="1" applyAlignment="1" applyProtection="1">
      <alignment horizontal="center"/>
      <protection locked="0"/>
    </xf>
    <xf numFmtId="0" fontId="18" fillId="0" borderId="0" xfId="2" applyFont="1" applyAlignment="1" applyProtection="1">
      <alignment horizontal="center"/>
      <protection locked="0"/>
    </xf>
    <xf numFmtId="0" fontId="21" fillId="0" borderId="0" xfId="2" applyFont="1" applyAlignment="1" applyProtection="1">
      <alignment horizontal="center"/>
      <protection locked="0" hidden="1"/>
    </xf>
    <xf numFmtId="0" fontId="18" fillId="0" borderId="0" xfId="2" applyFont="1" applyAlignment="1" applyProtection="1">
      <alignment horizontal="left"/>
      <protection locked="0"/>
    </xf>
    <xf numFmtId="0" fontId="14" fillId="0" borderId="0" xfId="2" applyFont="1" applyAlignment="1" applyProtection="1">
      <alignment horizontal="center"/>
      <protection hidden="1"/>
    </xf>
    <xf numFmtId="0" fontId="15" fillId="0" borderId="0" xfId="2" applyFont="1" applyAlignment="1" applyProtection="1">
      <alignment horizontal="center"/>
      <protection hidden="1"/>
    </xf>
    <xf numFmtId="0" fontId="19" fillId="0" borderId="0" xfId="2" applyFont="1" applyBorder="1" applyAlignment="1" applyProtection="1">
      <alignment horizontal="left"/>
    </xf>
    <xf numFmtId="165" fontId="19" fillId="0" borderId="0" xfId="2" applyNumberFormat="1" applyFont="1" applyBorder="1" applyAlignment="1" applyProtection="1">
      <alignment horizontal="left"/>
      <protection locked="0"/>
    </xf>
    <xf numFmtId="0" fontId="3" fillId="0" borderId="0" xfId="2" applyAlignment="1" applyProtection="1">
      <protection locked="0"/>
    </xf>
    <xf numFmtId="0" fontId="18" fillId="0" borderId="0" xfId="2" applyFont="1" applyAlignment="1" applyProtection="1">
      <alignment horizontal="left"/>
    </xf>
    <xf numFmtId="0" fontId="15" fillId="0" borderId="0" xfId="2" applyFont="1" applyAlignment="1" applyProtection="1">
      <alignment horizontal="left"/>
      <protection locked="0"/>
    </xf>
    <xf numFmtId="0" fontId="19" fillId="0" borderId="0" xfId="2" applyFont="1" applyBorder="1" applyAlignment="1" applyProtection="1"/>
    <xf numFmtId="0" fontId="3" fillId="0" borderId="0" xfId="2" applyAlignment="1" applyProtection="1"/>
    <xf numFmtId="0" fontId="15" fillId="0" borderId="0" xfId="2" applyFont="1" applyAlignment="1" applyProtection="1">
      <alignment horizontal="left"/>
      <protection hidden="1"/>
    </xf>
    <xf numFmtId="2" fontId="19" fillId="0" borderId="0" xfId="2" applyNumberFormat="1" applyFont="1" applyBorder="1" applyAlignment="1" applyProtection="1">
      <alignment horizontal="left"/>
      <protection hidden="1"/>
    </xf>
  </cellXfs>
  <cellStyles count="6">
    <cellStyle name="Hyperlink" xfId="3" builtinId="8"/>
    <cellStyle name="Normal" xfId="0" builtinId="0"/>
    <cellStyle name="Normal 2" xfId="2" xr:uid="{00000000-0005-0000-0000-000002000000}"/>
    <cellStyle name="Normal 3" xfId="1" xr:uid="{00000000-0005-0000-0000-000003000000}"/>
    <cellStyle name="Normal 3 2" xfId="4" xr:uid="{00000000-0005-0000-0000-000004000000}"/>
    <cellStyle name="Normal 4" xfId="5" xr:uid="{00000000-0005-0000-0000-000005000000}"/>
  </cellStyles>
  <dxfs count="133">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10025</xdr:colOff>
      <xdr:row>27</xdr:row>
      <xdr:rowOff>95250</xdr:rowOff>
    </xdr:from>
    <xdr:to>
      <xdr:col>25</xdr:col>
      <xdr:colOff>40105</xdr:colOff>
      <xdr:row>41</xdr:row>
      <xdr:rowOff>161925</xdr:rowOff>
    </xdr:to>
    <xdr:sp macro="" textlink="" fLocksText="0">
      <xdr:nvSpPr>
        <xdr:cNvPr id="7" name="TextBox 6" descr="Notes section">
          <a:extLst>
            <a:ext uri="{FF2B5EF4-FFF2-40B4-BE49-F238E27FC236}">
              <a16:creationId xmlns:a16="http://schemas.microsoft.com/office/drawing/2014/main" id="{00000000-0008-0000-0000-000007000000}"/>
            </a:ext>
          </a:extLst>
        </xdr:cNvPr>
        <xdr:cNvSpPr txBox="1"/>
      </xdr:nvSpPr>
      <xdr:spPr>
        <a:xfrm>
          <a:off x="3143750" y="4591050"/>
          <a:ext cx="2544680" cy="24860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19049</xdr:colOff>
      <xdr:row>35</xdr:row>
      <xdr:rowOff>0</xdr:rowOff>
    </xdr:from>
    <xdr:to>
      <xdr:col>35</xdr:col>
      <xdr:colOff>47624</xdr:colOff>
      <xdr:row>39</xdr:row>
      <xdr:rowOff>114299</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5762624" y="5886450"/>
          <a:ext cx="3000375" cy="800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To</a:t>
          </a:r>
          <a:r>
            <a:rPr lang="en-US" sz="1000" baseline="0"/>
            <a:t> be selected from areas related to youth development, extension education, agriculture, and/or agricultural leadership, including any courses with prefixes in FC, EPSY, MGMT, and PSYC.</a:t>
          </a:r>
          <a:endParaRPr lang="en-US" sz="1000"/>
        </a:p>
      </xdr:txBody>
    </xdr:sp>
    <xdr:clientData/>
  </xdr:twoCellAnchor>
  <xdr:twoCellAnchor>
    <xdr:from>
      <xdr:col>26</xdr:col>
      <xdr:colOff>35220</xdr:colOff>
      <xdr:row>22</xdr:row>
      <xdr:rowOff>29268</xdr:rowOff>
    </xdr:from>
    <xdr:to>
      <xdr:col>35</xdr:col>
      <xdr:colOff>16626</xdr:colOff>
      <xdr:row>26</xdr:row>
      <xdr:rowOff>76200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778795" y="3610668"/>
          <a:ext cx="2953206" cy="7994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t>AGLE 4803</a:t>
          </a:r>
        </a:p>
        <a:p>
          <a:r>
            <a:rPr lang="en-US" sz="1050"/>
            <a:t>NREM 3 hours</a:t>
          </a:r>
        </a:p>
        <a:p>
          <a:r>
            <a:rPr lang="en-US" sz="1050">
              <a:solidFill>
                <a:schemeClr val="dk1"/>
              </a:solidFill>
              <a:effectLst/>
              <a:latin typeface="+mn-lt"/>
              <a:ea typeface="+mn-ea"/>
              <a:cs typeface="+mn-cs"/>
            </a:rPr>
            <a:t>3 hours from:  </a:t>
          </a:r>
          <a:r>
            <a:rPr lang="en-US" sz="1050"/>
            <a:t>AGEC 4343, AGED 4713, ANSI 3903</a:t>
          </a:r>
          <a:endParaRPr lang="en-US" sz="1050" baseline="0"/>
        </a:p>
        <a:p>
          <a:r>
            <a:rPr lang="en-US" sz="1050" baseline="0"/>
            <a:t>9 hours from courses in the same foreign language</a:t>
          </a:r>
          <a:endParaRPr lang="en-US" sz="1050"/>
        </a:p>
      </xdr:txBody>
    </xdr:sp>
    <xdr:clientData/>
  </xdr:twoCellAnchor>
  <xdr:twoCellAnchor>
    <xdr:from>
      <xdr:col>15</xdr:col>
      <xdr:colOff>28575</xdr:colOff>
      <xdr:row>42</xdr:row>
      <xdr:rowOff>70183</xdr:rowOff>
    </xdr:from>
    <xdr:to>
      <xdr:col>26</xdr:col>
      <xdr:colOff>0</xdr:colOff>
      <xdr:row>44</xdr:row>
      <xdr:rowOff>30078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028950" y="7156783"/>
          <a:ext cx="2714625" cy="29327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2.00 GPA OR ABOVE</a:t>
          </a:r>
          <a:r>
            <a:rPr lang="en-US" sz="1000" b="1" baseline="0"/>
            <a:t> IN UPPER-DIVISION HOURS</a:t>
          </a:r>
          <a:endParaRPr lang="en-US" sz="1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53"/>
  <sheetViews>
    <sheetView showGridLines="0" tabSelected="1" zoomScaleNormal="100" workbookViewId="0">
      <selection activeCell="Y16" sqref="Y16"/>
    </sheetView>
  </sheetViews>
  <sheetFormatPr baseColWidth="10" defaultColWidth="8.83203125" defaultRowHeight="13" x14ac:dyDescent="0.15"/>
  <cols>
    <col min="1" max="1" width="8.33203125" customWidth="1"/>
    <col min="2" max="2" width="6.5" style="30" customWidth="1"/>
    <col min="3" max="4" width="3.5" customWidth="1"/>
    <col min="5" max="5" width="3.5" style="4" hidden="1" customWidth="1"/>
    <col min="6" max="6" width="5.5" style="4" hidden="1" customWidth="1"/>
    <col min="7" max="7" width="6.5" style="4" hidden="1" customWidth="1"/>
    <col min="8" max="8" width="1.83203125" style="4" customWidth="1"/>
    <col min="9" max="10" width="6.5" customWidth="1"/>
    <col min="11" max="11" width="3.5" customWidth="1"/>
    <col min="12" max="12" width="4.5" customWidth="1"/>
    <col min="13" max="13" width="3.5" hidden="1" customWidth="1"/>
    <col min="14" max="14" width="2.5" hidden="1" customWidth="1"/>
    <col min="15" max="15" width="3.5" style="4" hidden="1" customWidth="1"/>
    <col min="16" max="16" width="2" customWidth="1"/>
    <col min="17" max="17" width="7.1640625" customWidth="1"/>
    <col min="18" max="18" width="5.5" style="30" customWidth="1"/>
    <col min="19" max="19" width="6.5" customWidth="1"/>
    <col min="20" max="20" width="4.5" hidden="1" customWidth="1"/>
    <col min="21" max="21" width="5" hidden="1" customWidth="1"/>
    <col min="22" max="22" width="4.5" hidden="1" customWidth="1"/>
    <col min="23" max="23" width="2" customWidth="1"/>
    <col min="24" max="24" width="6.5" customWidth="1"/>
    <col min="25" max="25" width="10.83203125" customWidth="1"/>
    <col min="26" max="26" width="1.5" customWidth="1"/>
    <col min="27" max="27" width="7" customWidth="1"/>
    <col min="28" max="28" width="8" customWidth="1"/>
    <col min="29" max="29" width="7.5" customWidth="1"/>
    <col min="30" max="30" width="4.5" hidden="1" customWidth="1"/>
    <col min="31" max="31" width="5.1640625" hidden="1" customWidth="1"/>
    <col min="32" max="32" width="5.5" hidden="1" customWidth="1"/>
    <col min="33" max="33" width="2" style="24" customWidth="1"/>
    <col min="34" max="34" width="8.5" customWidth="1"/>
    <col min="35" max="35" width="11.5" customWidth="1"/>
    <col min="36" max="36" width="9.1640625" style="24"/>
  </cols>
  <sheetData>
    <row r="1" spans="1:45" s="23" customFormat="1" ht="20" x14ac:dyDescent="0.2">
      <c r="A1" s="22" t="s">
        <v>0</v>
      </c>
      <c r="B1" s="153" t="s">
        <v>59</v>
      </c>
      <c r="C1" s="153"/>
      <c r="D1" s="153"/>
      <c r="E1" s="153"/>
      <c r="F1" s="153"/>
      <c r="G1" s="153"/>
      <c r="H1" s="153"/>
      <c r="I1" s="153"/>
      <c r="J1" s="153"/>
      <c r="K1" s="153"/>
      <c r="L1" s="153"/>
      <c r="M1" s="153"/>
      <c r="N1" s="153"/>
      <c r="O1" s="153"/>
      <c r="P1" s="153"/>
      <c r="Q1" s="153"/>
      <c r="R1" s="22" t="s">
        <v>1</v>
      </c>
      <c r="S1" s="157">
        <v>99999999</v>
      </c>
      <c r="T1" s="157"/>
      <c r="U1" s="157"/>
      <c r="V1" s="157"/>
      <c r="W1" s="157"/>
      <c r="X1" s="157"/>
      <c r="Y1" s="157"/>
      <c r="Z1" s="158" t="s">
        <v>64</v>
      </c>
      <c r="AA1" s="158"/>
      <c r="AB1" s="158"/>
      <c r="AC1" s="22" t="s">
        <v>25</v>
      </c>
      <c r="AD1" s="22"/>
      <c r="AE1" s="22"/>
      <c r="AF1" s="22"/>
      <c r="AG1" s="152" t="s">
        <v>60</v>
      </c>
      <c r="AH1" s="152"/>
      <c r="AI1" s="152"/>
      <c r="AJ1" s="64"/>
    </row>
    <row r="2" spans="1:45" ht="23" hidden="1" x14ac:dyDescent="0.25">
      <c r="A2" s="1"/>
      <c r="B2" s="1"/>
      <c r="C2" s="20"/>
      <c r="D2" s="21"/>
      <c r="E2" s="21"/>
      <c r="F2" s="21"/>
      <c r="G2" s="21"/>
      <c r="H2" s="21"/>
      <c r="I2" s="21"/>
      <c r="J2" s="21"/>
      <c r="K2" s="21"/>
      <c r="L2" s="21"/>
      <c r="M2" s="21"/>
      <c r="N2" s="21"/>
      <c r="O2" s="21"/>
      <c r="P2" s="21"/>
      <c r="Q2" s="21"/>
      <c r="R2" s="21"/>
      <c r="S2" s="1"/>
      <c r="T2" s="2"/>
      <c r="U2" s="2"/>
      <c r="V2" s="2"/>
      <c r="W2" s="19"/>
      <c r="X2" s="19"/>
      <c r="Y2" s="19"/>
      <c r="Z2" s="3"/>
      <c r="AA2" s="3"/>
      <c r="AB2" s="3"/>
      <c r="AC2" s="1"/>
      <c r="AD2" s="1"/>
      <c r="AE2" s="1"/>
      <c r="AF2" s="1"/>
      <c r="AG2" s="18"/>
      <c r="AH2" s="18"/>
      <c r="AI2" s="18"/>
    </row>
    <row r="3" spans="1:45" s="30" customFormat="1" ht="18" x14ac:dyDescent="0.2">
      <c r="A3" s="11" t="s">
        <v>67</v>
      </c>
      <c r="B3" s="40"/>
      <c r="C3" s="40"/>
      <c r="D3" s="8"/>
      <c r="E3" s="8"/>
      <c r="F3" s="8"/>
      <c r="G3" s="16"/>
      <c r="H3" s="39"/>
      <c r="I3" s="104"/>
      <c r="J3" s="104"/>
      <c r="K3" s="104"/>
      <c r="L3" s="104"/>
      <c r="M3" s="104"/>
      <c r="N3" s="104"/>
      <c r="O3" s="104"/>
      <c r="P3" s="104"/>
      <c r="Q3" s="11" t="s">
        <v>68</v>
      </c>
      <c r="R3" s="104"/>
      <c r="S3" s="1"/>
      <c r="T3" s="2"/>
      <c r="U3" s="2"/>
      <c r="V3" s="2"/>
      <c r="W3" s="105"/>
      <c r="X3" s="105"/>
      <c r="Y3" s="105"/>
      <c r="Z3" s="41"/>
      <c r="AA3" s="11" t="s">
        <v>69</v>
      </c>
      <c r="AB3" s="11"/>
      <c r="AC3" s="11"/>
      <c r="AD3" s="11"/>
      <c r="AE3" s="11"/>
      <c r="AF3" s="11"/>
      <c r="AG3" s="11"/>
      <c r="AH3" s="11"/>
      <c r="AI3" s="63" t="s">
        <v>82</v>
      </c>
      <c r="AJ3" s="24"/>
    </row>
    <row r="4" spans="1:45" ht="9" customHeight="1" x14ac:dyDescent="0.15">
      <c r="A4" s="4"/>
      <c r="B4" s="4"/>
      <c r="C4" s="4"/>
      <c r="D4" s="4"/>
      <c r="I4" s="4"/>
      <c r="J4" s="4"/>
      <c r="K4" s="4"/>
      <c r="L4" s="4"/>
      <c r="M4" s="4"/>
      <c r="N4" s="4"/>
      <c r="P4" s="4"/>
      <c r="Q4" s="4"/>
      <c r="R4" s="4"/>
      <c r="S4" s="4"/>
      <c r="T4" s="4"/>
      <c r="U4" s="4"/>
      <c r="V4" s="4"/>
      <c r="W4" s="4"/>
      <c r="X4" s="4"/>
      <c r="Y4" s="4"/>
      <c r="Z4" s="4"/>
      <c r="AA4" s="4"/>
      <c r="AB4" s="4"/>
      <c r="AC4" s="4"/>
      <c r="AD4" s="4"/>
      <c r="AE4" s="4"/>
      <c r="AF4" s="4"/>
      <c r="AG4" s="8"/>
      <c r="AH4" s="4"/>
      <c r="AI4" s="4"/>
    </row>
    <row r="5" spans="1:45" x14ac:dyDescent="0.15">
      <c r="A5" s="6" t="s">
        <v>2</v>
      </c>
      <c r="B5" s="6"/>
      <c r="C5" s="7" t="s">
        <v>3</v>
      </c>
      <c r="D5" s="7"/>
      <c r="E5" s="13" t="s">
        <v>12</v>
      </c>
      <c r="F5" s="13" t="s">
        <v>11</v>
      </c>
      <c r="G5" s="13" t="s">
        <v>10</v>
      </c>
      <c r="H5" s="13"/>
      <c r="I5" s="4"/>
      <c r="J5" s="7" t="s">
        <v>4</v>
      </c>
      <c r="K5" s="7"/>
      <c r="L5" s="7"/>
      <c r="M5" s="4"/>
      <c r="N5" s="4"/>
      <c r="P5" s="4"/>
      <c r="Q5" s="7" t="s">
        <v>2</v>
      </c>
      <c r="R5" s="7"/>
      <c r="S5" s="7" t="s">
        <v>3</v>
      </c>
      <c r="T5" s="13" t="s">
        <v>12</v>
      </c>
      <c r="U5" s="13" t="s">
        <v>11</v>
      </c>
      <c r="V5" s="13" t="s">
        <v>10</v>
      </c>
      <c r="W5" s="4"/>
      <c r="X5" s="7" t="s">
        <v>4</v>
      </c>
      <c r="Y5" s="4"/>
      <c r="Z5" s="4"/>
      <c r="AA5" s="7" t="s">
        <v>2</v>
      </c>
      <c r="AB5" s="7"/>
      <c r="AC5" s="7" t="s">
        <v>3</v>
      </c>
      <c r="AD5" s="13" t="s">
        <v>12</v>
      </c>
      <c r="AE5" s="13" t="s">
        <v>11</v>
      </c>
      <c r="AF5" s="13" t="s">
        <v>10</v>
      </c>
      <c r="AG5" s="8"/>
      <c r="AH5" s="7" t="s">
        <v>4</v>
      </c>
      <c r="AI5" s="4"/>
    </row>
    <row r="6" spans="1:45" ht="9" customHeight="1" x14ac:dyDescent="0.15">
      <c r="A6" s="4"/>
      <c r="B6" s="4"/>
      <c r="C6" s="4"/>
      <c r="D6" s="4"/>
      <c r="I6" s="4"/>
      <c r="J6" s="5"/>
      <c r="K6" s="5"/>
      <c r="L6" s="5"/>
      <c r="M6" s="5"/>
      <c r="N6" s="5"/>
      <c r="O6" s="5"/>
      <c r="P6" s="4"/>
      <c r="Q6" s="4"/>
      <c r="R6" s="4"/>
      <c r="S6" s="8"/>
      <c r="T6" s="4"/>
      <c r="U6" s="4"/>
      <c r="V6" s="4"/>
      <c r="W6" s="4"/>
      <c r="X6" s="8"/>
      <c r="Y6" s="4"/>
      <c r="Z6" s="4"/>
      <c r="AA6" s="4"/>
      <c r="AB6" s="4"/>
      <c r="AC6" s="4"/>
      <c r="AD6" s="4"/>
      <c r="AE6" s="4"/>
      <c r="AF6" s="4"/>
      <c r="AG6" s="8"/>
      <c r="AH6" s="4"/>
      <c r="AI6" s="4"/>
    </row>
    <row r="7" spans="1:45" x14ac:dyDescent="0.15">
      <c r="A7" s="117" t="s">
        <v>16</v>
      </c>
      <c r="B7" s="131">
        <v>1113</v>
      </c>
      <c r="C7" s="150"/>
      <c r="D7" s="151"/>
      <c r="E7" s="118">
        <f t="shared" ref="E7:E19" si="0">IF(H7&lt;&gt;"",H7,3)*IF(C7="A",4,IF(C7="B",3,IF(C7="C",2,IF(C7="D",1,IF(AND(C7&gt;=0,C7&lt;=4,ISNUMBER(C7)),C7,0)))))</f>
        <v>0</v>
      </c>
      <c r="F7" s="118" t="str">
        <f t="shared" ref="F7:F19" si="1">IF(OR(C7="A",C7="B",C7="C",C7="D",C7="F",AND(C7&gt;=0,C7&lt;=4,ISNUMBER(C7))),IF(H7&lt;&gt;"",H7,3),"")</f>
        <v/>
      </c>
      <c r="G7" s="118" t="str">
        <f t="shared" ref="G7:G19" si="2">IF(OR(C7="A",C7="B",C7="C",C7="D",C7="P",AND(C7&gt;=0,C7&lt;=4,ISNUMBER(C7))),IF(H7&lt;&gt;"",H7,3),"")</f>
        <v/>
      </c>
      <c r="H7" s="119"/>
      <c r="I7" s="155"/>
      <c r="J7" s="156"/>
      <c r="K7" s="156"/>
      <c r="L7" s="156"/>
      <c r="M7" s="9"/>
      <c r="N7" s="9"/>
      <c r="O7" s="9"/>
      <c r="P7" s="4"/>
      <c r="Q7" s="117" t="s">
        <v>18</v>
      </c>
      <c r="R7" s="131">
        <v>1011</v>
      </c>
      <c r="S7" s="123"/>
      <c r="T7" s="118">
        <f>IF(W7&lt;&gt;"",W7,3)*IF(S7="A",4,IF(S7="B",3,IF(S7="C",2,IF(S7="D",1,IF(AND(S7&gt;=0,S7&lt;=4,ISNUMBER(S7)),S7,0)))))</f>
        <v>0</v>
      </c>
      <c r="U7" s="118" t="str">
        <f>IF(OR(S7="A",S7="B",S7="C",S7="D",S7="F",AND(S7&gt;=0,S7&lt;=4,ISNUMBER(S7))),IF(W7&lt;&gt;"",W7,3),"")</f>
        <v/>
      </c>
      <c r="V7" s="118" t="str">
        <f>IF(OR(S7="A",S7="B",S7="C",S7="D",S7="P",AND(S7&gt;=0,S7&lt;=4,ISNUMBER(S7))),IF(W7&lt;&gt;"",W7,3),"")</f>
        <v/>
      </c>
      <c r="W7" s="125">
        <v>1</v>
      </c>
      <c r="X7" s="149"/>
      <c r="Y7" s="154"/>
      <c r="Z7" s="4"/>
      <c r="AA7" s="37" t="s">
        <v>70</v>
      </c>
      <c r="AB7" s="37"/>
      <c r="AC7" s="37"/>
      <c r="AD7" s="37"/>
      <c r="AE7" s="37"/>
      <c r="AF7" s="37"/>
      <c r="AG7" s="37"/>
      <c r="AH7" s="37"/>
      <c r="AI7" s="4"/>
    </row>
    <row r="8" spans="1:45" x14ac:dyDescent="0.15">
      <c r="A8" s="117" t="s">
        <v>16</v>
      </c>
      <c r="B8" s="132">
        <v>1213</v>
      </c>
      <c r="C8" s="159"/>
      <c r="D8" s="151"/>
      <c r="E8" s="118">
        <f t="shared" si="0"/>
        <v>0</v>
      </c>
      <c r="F8" s="118" t="str">
        <f t="shared" si="1"/>
        <v/>
      </c>
      <c r="G8" s="118" t="str">
        <f t="shared" si="2"/>
        <v/>
      </c>
      <c r="H8" s="119"/>
      <c r="I8" s="156"/>
      <c r="J8" s="156"/>
      <c r="K8" s="156"/>
      <c r="L8" s="156"/>
      <c r="M8" s="9"/>
      <c r="N8" s="9"/>
      <c r="O8" s="9"/>
      <c r="P8" s="4"/>
      <c r="Q8" s="117" t="s">
        <v>19</v>
      </c>
      <c r="R8" s="133">
        <v>1124</v>
      </c>
      <c r="S8" s="124"/>
      <c r="T8" s="118">
        <f t="shared" ref="T8:T13" si="3">IF(W8&lt;&gt;"",W8,3)*IF(S8="A",4,IF(S8="B",3,IF(S8="C",2,IF(S8="D",1,IF(AND(S8&gt;=0,S8&lt;=4,ISNUMBER(S8)),S8,0)))))</f>
        <v>0</v>
      </c>
      <c r="U8" s="118" t="str">
        <f t="shared" ref="U8:U13" si="4">IF(OR(S8="A",S8="B",S8="C",S8="D",S8="F",AND(S8&gt;=0,S8&lt;=4,ISNUMBER(S8))),IF(W8&lt;&gt;"",W8,3),"")</f>
        <v/>
      </c>
      <c r="V8" s="118" t="str">
        <f t="shared" ref="V8:V13" si="5">IF(OR(S8="A",S8="B",S8="C",S8="D",S8="P",AND(S8&gt;=0,S8&lt;=4,ISNUMBER(S8))),IF(W8&lt;&gt;"",W8,3),"")</f>
        <v/>
      </c>
      <c r="W8" s="119">
        <v>4</v>
      </c>
      <c r="X8" s="160"/>
      <c r="Y8" s="161"/>
      <c r="Z8" s="4"/>
      <c r="AA8" s="37"/>
      <c r="AB8" s="37"/>
      <c r="AC8" s="41"/>
      <c r="AD8" s="41"/>
      <c r="AE8" s="41"/>
      <c r="AF8" s="41"/>
      <c r="AG8" s="41"/>
      <c r="AH8" s="41"/>
      <c r="AI8" s="8"/>
    </row>
    <row r="9" spans="1:45" x14ac:dyDescent="0.15">
      <c r="A9" s="117" t="s">
        <v>20</v>
      </c>
      <c r="B9" s="133">
        <v>1103</v>
      </c>
      <c r="C9" s="159"/>
      <c r="D9" s="151"/>
      <c r="E9" s="118">
        <f t="shared" si="0"/>
        <v>0</v>
      </c>
      <c r="F9" s="118" t="str">
        <f t="shared" si="1"/>
        <v/>
      </c>
      <c r="G9" s="118" t="str">
        <f t="shared" si="2"/>
        <v/>
      </c>
      <c r="H9" s="119"/>
      <c r="I9" s="156"/>
      <c r="J9" s="156"/>
      <c r="K9" s="156"/>
      <c r="L9" s="156"/>
      <c r="M9" s="9"/>
      <c r="N9" s="9"/>
      <c r="O9" s="9"/>
      <c r="P9" s="4"/>
      <c r="Q9" s="117" t="s">
        <v>36</v>
      </c>
      <c r="R9" s="133">
        <v>1133</v>
      </c>
      <c r="S9" s="124"/>
      <c r="T9" s="118">
        <f t="shared" si="3"/>
        <v>0</v>
      </c>
      <c r="U9" s="118" t="str">
        <f t="shared" si="4"/>
        <v/>
      </c>
      <c r="V9" s="118" t="str">
        <f t="shared" si="5"/>
        <v/>
      </c>
      <c r="W9" s="119"/>
      <c r="X9" s="160"/>
      <c r="Y9" s="161"/>
      <c r="Z9" s="4"/>
      <c r="AA9" s="25" t="s">
        <v>38</v>
      </c>
      <c r="AB9" s="42">
        <v>1511</v>
      </c>
      <c r="AC9" s="114"/>
      <c r="AD9" s="26">
        <f t="shared" ref="AD9:AD12" si="6">IF(AG9&lt;&gt;"",AG9,3)*IF(AC9="A",4,IF(AC9="B",3,IF(AC9="C",2,IF(AC9="D",1,IF(AND(AC9&gt;=0,AC9&lt;=4,ISNUMBER(AC9)),AC9,0)))))</f>
        <v>0</v>
      </c>
      <c r="AE9" s="26" t="str">
        <f t="shared" ref="AE9:AE12" si="7">IF(OR(AC9="A",AC9="B",AC9="C",AC9="D",AC9="F",AND(AC9&gt;=0,AC9&lt;=4,ISNUMBER(AC9))),IF(AG9&lt;&gt;"",AG9,3),"")</f>
        <v/>
      </c>
      <c r="AF9" s="26" t="str">
        <f t="shared" ref="AF9:AF12" si="8">IF(OR(AC9="A",AC9="B",AC9="C",AC9="D",AC9="P",AND(AC9&gt;=0,AC9&lt;=4,ISNUMBER(AC9))),IF(AG9&lt;&gt;"",AG9,3),"")</f>
        <v/>
      </c>
      <c r="AG9" s="57">
        <v>1</v>
      </c>
      <c r="AH9" s="149"/>
      <c r="AI9" s="149"/>
    </row>
    <row r="10" spans="1:45" x14ac:dyDescent="0.15">
      <c r="A10" s="117" t="s">
        <v>17</v>
      </c>
      <c r="B10" s="133">
        <v>1113</v>
      </c>
      <c r="C10" s="159"/>
      <c r="D10" s="151"/>
      <c r="E10" s="118">
        <f t="shared" si="0"/>
        <v>0</v>
      </c>
      <c r="F10" s="118" t="str">
        <f t="shared" si="1"/>
        <v/>
      </c>
      <c r="G10" s="118" t="str">
        <f t="shared" si="2"/>
        <v/>
      </c>
      <c r="H10" s="119"/>
      <c r="I10" s="156"/>
      <c r="J10" s="156"/>
      <c r="K10" s="156"/>
      <c r="L10" s="156"/>
      <c r="M10" s="9"/>
      <c r="N10" s="9"/>
      <c r="O10" s="9"/>
      <c r="P10" s="4"/>
      <c r="Q10" s="117" t="s">
        <v>37</v>
      </c>
      <c r="R10" s="135">
        <v>2003</v>
      </c>
      <c r="S10" s="123"/>
      <c r="T10" s="118">
        <f t="shared" si="3"/>
        <v>0</v>
      </c>
      <c r="U10" s="118" t="str">
        <f t="shared" si="4"/>
        <v/>
      </c>
      <c r="V10" s="118" t="str">
        <f t="shared" si="5"/>
        <v/>
      </c>
      <c r="W10" s="119"/>
      <c r="X10" s="160"/>
      <c r="Y10" s="161"/>
      <c r="Z10" s="4"/>
      <c r="AA10" s="25" t="s">
        <v>38</v>
      </c>
      <c r="AB10" s="42">
        <v>2303</v>
      </c>
      <c r="AC10" s="55"/>
      <c r="AD10" s="26">
        <f t="shared" si="6"/>
        <v>0</v>
      </c>
      <c r="AE10" s="26" t="str">
        <f t="shared" si="7"/>
        <v/>
      </c>
      <c r="AF10" s="26" t="str">
        <f t="shared" si="8"/>
        <v/>
      </c>
      <c r="AG10" s="57"/>
      <c r="AH10" s="149"/>
      <c r="AI10" s="149"/>
    </row>
    <row r="11" spans="1:45" x14ac:dyDescent="0.15">
      <c r="A11" s="117" t="s">
        <v>21</v>
      </c>
      <c r="B11" s="134"/>
      <c r="C11" s="174"/>
      <c r="D11" s="174"/>
      <c r="E11" s="118">
        <f t="shared" si="0"/>
        <v>0</v>
      </c>
      <c r="F11" s="118" t="str">
        <f t="shared" si="1"/>
        <v/>
      </c>
      <c r="G11" s="118" t="str">
        <f t="shared" si="2"/>
        <v/>
      </c>
      <c r="H11" s="119"/>
      <c r="I11" s="156"/>
      <c r="J11" s="156"/>
      <c r="K11" s="156"/>
      <c r="L11" s="156"/>
      <c r="M11" s="9"/>
      <c r="N11" s="9"/>
      <c r="O11" s="9"/>
      <c r="P11" s="4"/>
      <c r="Q11" s="117" t="s">
        <v>33</v>
      </c>
      <c r="R11" s="137">
        <v>1213</v>
      </c>
      <c r="S11" s="123"/>
      <c r="T11" s="118">
        <f t="shared" si="3"/>
        <v>0</v>
      </c>
      <c r="U11" s="118" t="str">
        <f t="shared" si="4"/>
        <v/>
      </c>
      <c r="V11" s="118" t="str">
        <f t="shared" si="5"/>
        <v/>
      </c>
      <c r="W11" s="119"/>
      <c r="X11" s="160"/>
      <c r="Y11" s="161"/>
      <c r="Z11" s="4"/>
      <c r="AA11" s="25" t="s">
        <v>38</v>
      </c>
      <c r="AB11" s="42">
        <v>2403</v>
      </c>
      <c r="AC11" s="55"/>
      <c r="AD11" s="26">
        <f t="shared" si="6"/>
        <v>0</v>
      </c>
      <c r="AE11" s="26" t="str">
        <f t="shared" si="7"/>
        <v/>
      </c>
      <c r="AF11" s="26" t="str">
        <f t="shared" si="8"/>
        <v/>
      </c>
      <c r="AG11" s="57"/>
      <c r="AH11" s="149"/>
      <c r="AI11" s="149"/>
    </row>
    <row r="12" spans="1:45" x14ac:dyDescent="0.15">
      <c r="A12" s="120" t="s">
        <v>22</v>
      </c>
      <c r="B12" s="135"/>
      <c r="C12" s="150"/>
      <c r="D12" s="151"/>
      <c r="E12" s="118">
        <f t="shared" si="0"/>
        <v>0</v>
      </c>
      <c r="F12" s="118" t="str">
        <f t="shared" si="1"/>
        <v/>
      </c>
      <c r="G12" s="118" t="str">
        <f t="shared" si="2"/>
        <v/>
      </c>
      <c r="H12" s="119"/>
      <c r="I12" s="156"/>
      <c r="J12" s="156"/>
      <c r="K12" s="156"/>
      <c r="L12" s="156"/>
      <c r="P12" s="4"/>
      <c r="Q12" s="121" t="s">
        <v>31</v>
      </c>
      <c r="R12" s="137">
        <v>3103</v>
      </c>
      <c r="S12" s="123"/>
      <c r="T12" s="118">
        <f t="shared" si="3"/>
        <v>0</v>
      </c>
      <c r="U12" s="118" t="str">
        <f t="shared" si="4"/>
        <v/>
      </c>
      <c r="V12" s="118" t="str">
        <f t="shared" si="5"/>
        <v/>
      </c>
      <c r="W12" s="119"/>
      <c r="X12" s="160"/>
      <c r="Y12" s="161"/>
      <c r="Z12" s="4"/>
      <c r="AA12" s="25" t="s">
        <v>38</v>
      </c>
      <c r="AB12" s="42">
        <v>3101</v>
      </c>
      <c r="AC12" s="55"/>
      <c r="AD12" s="26">
        <f t="shared" si="6"/>
        <v>0</v>
      </c>
      <c r="AE12" s="26" t="str">
        <f t="shared" si="7"/>
        <v/>
      </c>
      <c r="AF12" s="26" t="str">
        <f t="shared" si="8"/>
        <v/>
      </c>
      <c r="AG12" s="57">
        <v>1</v>
      </c>
      <c r="AH12" s="149"/>
      <c r="AI12" s="149"/>
    </row>
    <row r="13" spans="1:45" x14ac:dyDescent="0.15">
      <c r="A13" s="120" t="s">
        <v>22</v>
      </c>
      <c r="B13" s="135"/>
      <c r="C13" s="150"/>
      <c r="D13" s="151"/>
      <c r="E13" s="118">
        <f t="shared" si="0"/>
        <v>0</v>
      </c>
      <c r="F13" s="118" t="str">
        <f t="shared" si="1"/>
        <v/>
      </c>
      <c r="G13" s="118" t="str">
        <f t="shared" si="2"/>
        <v/>
      </c>
      <c r="H13" s="119"/>
      <c r="I13" s="156"/>
      <c r="J13" s="156"/>
      <c r="K13" s="156"/>
      <c r="L13" s="156"/>
      <c r="M13" s="9"/>
      <c r="N13" s="9"/>
      <c r="O13" s="9"/>
      <c r="P13" s="4"/>
      <c r="Q13" s="122" t="s">
        <v>63</v>
      </c>
      <c r="R13" s="138">
        <v>2713</v>
      </c>
      <c r="S13" s="123"/>
      <c r="T13" s="118">
        <f t="shared" si="3"/>
        <v>0</v>
      </c>
      <c r="U13" s="118" t="str">
        <f t="shared" si="4"/>
        <v/>
      </c>
      <c r="V13" s="118" t="str">
        <f t="shared" si="5"/>
        <v/>
      </c>
      <c r="W13" s="119"/>
      <c r="X13" s="160"/>
      <c r="Y13" s="161"/>
      <c r="Z13" s="4"/>
      <c r="AA13" s="25" t="s">
        <v>38</v>
      </c>
      <c r="AB13" s="42">
        <v>3303</v>
      </c>
      <c r="AC13" s="55"/>
      <c r="AD13" s="26">
        <f t="shared" ref="AD13" si="9">IF(AG13&lt;&gt;"",AG13,3)*IF(AC13="A",4,IF(AC13="B",3,IF(AC13="C",2,IF(AC13="D",1,IF(AND(AC13&gt;=0,AC13&lt;=4,ISNUMBER(AC13)),AC13,0)))))</f>
        <v>0</v>
      </c>
      <c r="AE13" s="26" t="str">
        <f t="shared" ref="AE13" si="10">IF(OR(AC13="A",AC13="B",AC13="C",AC13="D",AC13="F",AND(AC13&gt;=0,AC13&lt;=4,ISNUMBER(AC13))),IF(AG13&lt;&gt;"",AG13,3),"")</f>
        <v/>
      </c>
      <c r="AF13" s="26" t="str">
        <f t="shared" ref="AF13" si="11">IF(OR(AC13="A",AC13="B",AC13="C",AC13="D",AC13="P",AND(AC13&gt;=0,AC13&lt;=4,ISNUMBER(AC13))),IF(AG13&lt;&gt;"",AG13,3),"")</f>
        <v/>
      </c>
      <c r="AG13" s="57"/>
      <c r="AH13" s="149"/>
      <c r="AI13" s="149"/>
    </row>
    <row r="14" spans="1:45" x14ac:dyDescent="0.15">
      <c r="A14" s="121" t="s">
        <v>35</v>
      </c>
      <c r="B14" s="133">
        <v>1113</v>
      </c>
      <c r="C14" s="150"/>
      <c r="D14" s="151"/>
      <c r="E14" s="118">
        <f t="shared" si="0"/>
        <v>0</v>
      </c>
      <c r="F14" s="118" t="str">
        <f t="shared" si="1"/>
        <v/>
      </c>
      <c r="G14" s="118" t="str">
        <f t="shared" si="2"/>
        <v/>
      </c>
      <c r="H14" s="119"/>
      <c r="I14" s="156"/>
      <c r="J14" s="156"/>
      <c r="K14" s="156"/>
      <c r="L14" s="156"/>
      <c r="M14" s="9"/>
      <c r="N14" s="9"/>
      <c r="O14" s="9"/>
      <c r="P14" s="4"/>
      <c r="Q14" s="9"/>
      <c r="R14" s="29"/>
      <c r="S14" s="9"/>
      <c r="T14" s="9"/>
      <c r="U14" s="9"/>
      <c r="V14" s="9"/>
      <c r="W14" s="9"/>
      <c r="X14" s="5"/>
      <c r="Y14" s="5"/>
      <c r="Z14" s="15"/>
      <c r="AA14" s="25" t="s">
        <v>38</v>
      </c>
      <c r="AB14" s="42">
        <v>3403</v>
      </c>
      <c r="AC14" s="55"/>
      <c r="AD14" s="26">
        <f t="shared" ref="AD14:AD18" si="12">IF(AG14&lt;&gt;"",AG14,3)*IF(AC14="A",4,IF(AC14="B",3,IF(AC14="C",2,IF(AC14="D",1,IF(AND(AC14&gt;=0,AC14&lt;=4,ISNUMBER(AC14)),AC14,0)))))</f>
        <v>0</v>
      </c>
      <c r="AE14" s="26" t="str">
        <f t="shared" ref="AE14:AE18" si="13">IF(OR(AC14="A",AC14="B",AC14="C",AC14="D",AC14="F",AND(AC14&gt;=0,AC14&lt;=4,ISNUMBER(AC14))),IF(AG14&lt;&gt;"",AG14,3),"")</f>
        <v/>
      </c>
      <c r="AF14" s="26" t="str">
        <f t="shared" ref="AF14:AF18" si="14">IF(OR(AC14="A",AC14="B",AC14="C",AC14="D",AC14="P",AND(AC14&gt;=0,AC14&lt;=4,ISNUMBER(AC14))),IF(AG14&lt;&gt;"",AG14,3),"")</f>
        <v/>
      </c>
      <c r="AG14" s="57"/>
      <c r="AH14" s="149"/>
      <c r="AI14" s="149"/>
    </row>
    <row r="15" spans="1:45" x14ac:dyDescent="0.15">
      <c r="A15" s="117" t="s">
        <v>32</v>
      </c>
      <c r="B15" s="133">
        <v>1014</v>
      </c>
      <c r="C15" s="150"/>
      <c r="D15" s="151"/>
      <c r="E15" s="118">
        <f t="shared" si="0"/>
        <v>0</v>
      </c>
      <c r="F15" s="118" t="str">
        <f t="shared" si="1"/>
        <v/>
      </c>
      <c r="G15" s="118" t="str">
        <f t="shared" si="2"/>
        <v/>
      </c>
      <c r="H15" s="119">
        <v>4</v>
      </c>
      <c r="I15" s="156"/>
      <c r="J15" s="156"/>
      <c r="K15" s="156"/>
      <c r="L15" s="156"/>
      <c r="M15" s="9"/>
      <c r="N15" s="9"/>
      <c r="O15" s="9"/>
      <c r="P15" s="4"/>
      <c r="Q15" s="162"/>
      <c r="R15" s="162"/>
      <c r="S15" s="162"/>
      <c r="T15" s="162"/>
      <c r="U15" s="162"/>
      <c r="V15" s="162"/>
      <c r="W15" s="162"/>
      <c r="X15" s="37" t="s">
        <v>24</v>
      </c>
      <c r="Y15" s="38"/>
      <c r="Z15" s="4"/>
      <c r="AA15" s="25" t="s">
        <v>38</v>
      </c>
      <c r="AB15" s="42">
        <v>3803</v>
      </c>
      <c r="AC15" s="55"/>
      <c r="AD15" s="26">
        <f t="shared" si="12"/>
        <v>0</v>
      </c>
      <c r="AE15" s="26" t="str">
        <f t="shared" si="13"/>
        <v/>
      </c>
      <c r="AF15" s="26" t="str">
        <f t="shared" si="14"/>
        <v/>
      </c>
      <c r="AG15" s="57"/>
      <c r="AH15" s="149"/>
      <c r="AI15" s="149"/>
      <c r="AK15" s="24"/>
      <c r="AL15" s="24"/>
      <c r="AM15" s="24"/>
      <c r="AN15" s="24"/>
      <c r="AO15" s="24"/>
      <c r="AP15" s="24"/>
    </row>
    <row r="16" spans="1:45" x14ac:dyDescent="0.15">
      <c r="A16" s="117" t="s">
        <v>23</v>
      </c>
      <c r="B16" s="133">
        <v>1113</v>
      </c>
      <c r="C16" s="150"/>
      <c r="D16" s="151"/>
      <c r="E16" s="118">
        <f t="shared" si="0"/>
        <v>0</v>
      </c>
      <c r="F16" s="118" t="str">
        <f t="shared" si="1"/>
        <v/>
      </c>
      <c r="G16" s="118" t="str">
        <f t="shared" si="2"/>
        <v/>
      </c>
      <c r="H16" s="119"/>
      <c r="I16" s="156"/>
      <c r="J16" s="156"/>
      <c r="K16" s="156"/>
      <c r="L16" s="156"/>
      <c r="M16" s="9"/>
      <c r="N16" s="9"/>
      <c r="O16" s="9"/>
      <c r="P16" s="15"/>
      <c r="Q16" s="36" t="s">
        <v>14</v>
      </c>
      <c r="R16" s="29"/>
      <c r="S16" s="5"/>
      <c r="T16" s="5"/>
      <c r="U16" s="5"/>
      <c r="V16" s="14"/>
      <c r="W16" s="5"/>
      <c r="X16" s="5"/>
      <c r="Y16" s="62"/>
      <c r="Z16" s="4"/>
      <c r="AA16" s="25" t="s">
        <v>38</v>
      </c>
      <c r="AB16" s="42">
        <v>4101</v>
      </c>
      <c r="AC16" s="55"/>
      <c r="AD16" s="26">
        <f t="shared" si="12"/>
        <v>0</v>
      </c>
      <c r="AE16" s="26" t="str">
        <f t="shared" si="13"/>
        <v/>
      </c>
      <c r="AF16" s="26" t="str">
        <f t="shared" si="14"/>
        <v/>
      </c>
      <c r="AG16" s="57">
        <v>1</v>
      </c>
      <c r="AH16" s="149"/>
      <c r="AI16" s="149"/>
      <c r="AK16" s="24"/>
      <c r="AL16" s="45"/>
      <c r="AM16" s="44"/>
      <c r="AN16" s="26"/>
      <c r="AO16" s="26"/>
      <c r="AP16" s="26"/>
      <c r="AQ16" s="17"/>
      <c r="AR16" s="175"/>
      <c r="AS16" s="175"/>
    </row>
    <row r="17" spans="1:45" ht="14" thickBot="1" x14ac:dyDescent="0.2">
      <c r="A17" s="122" t="s">
        <v>61</v>
      </c>
      <c r="B17" s="135"/>
      <c r="C17" s="179"/>
      <c r="D17" s="174"/>
      <c r="E17" s="118">
        <f t="shared" si="0"/>
        <v>0</v>
      </c>
      <c r="F17" s="118" t="str">
        <f t="shared" si="1"/>
        <v/>
      </c>
      <c r="G17" s="118" t="str">
        <f t="shared" si="2"/>
        <v/>
      </c>
      <c r="H17" s="119"/>
      <c r="I17" s="156"/>
      <c r="J17" s="156"/>
      <c r="K17" s="156"/>
      <c r="L17" s="156"/>
      <c r="M17" s="9"/>
      <c r="N17" s="9"/>
      <c r="O17" s="9"/>
      <c r="P17" s="4"/>
      <c r="Q17" s="176">
        <f>SUM(G7:G21,V7:V13,AF9:AF20,G29:G44,AF28:AF33,AF41:AF43,O29:O44)</f>
        <v>0</v>
      </c>
      <c r="R17" s="176"/>
      <c r="S17" s="38" t="s">
        <v>5</v>
      </c>
      <c r="Z17" s="4"/>
      <c r="AA17" s="46" t="s">
        <v>38</v>
      </c>
      <c r="AB17" s="51">
        <v>4203</v>
      </c>
      <c r="AC17" s="55"/>
      <c r="AD17" s="26">
        <f t="shared" si="12"/>
        <v>0</v>
      </c>
      <c r="AE17" s="26" t="str">
        <f t="shared" si="13"/>
        <v/>
      </c>
      <c r="AF17" s="26" t="str">
        <f t="shared" si="14"/>
        <v/>
      </c>
      <c r="AG17" s="57"/>
      <c r="AH17" s="149"/>
      <c r="AI17" s="149"/>
      <c r="AK17" s="24"/>
      <c r="AL17" s="24"/>
      <c r="AM17" s="24"/>
      <c r="AN17" s="24"/>
      <c r="AO17" s="24"/>
      <c r="AP17" s="24"/>
      <c r="AQ17" s="24"/>
      <c r="AR17" s="24"/>
      <c r="AS17" s="24"/>
    </row>
    <row r="18" spans="1:45" ht="15" thickTop="1" thickBot="1" x14ac:dyDescent="0.2">
      <c r="A18" s="122" t="s">
        <v>61</v>
      </c>
      <c r="B18" s="135"/>
      <c r="C18" s="174"/>
      <c r="D18" s="174"/>
      <c r="E18" s="118">
        <f t="shared" si="0"/>
        <v>0</v>
      </c>
      <c r="F18" s="118" t="str">
        <f t="shared" si="1"/>
        <v/>
      </c>
      <c r="G18" s="118" t="str">
        <f t="shared" si="2"/>
        <v/>
      </c>
      <c r="H18" s="119"/>
      <c r="I18" s="156"/>
      <c r="J18" s="156"/>
      <c r="K18" s="156"/>
      <c r="L18" s="156"/>
      <c r="M18" s="9"/>
      <c r="N18" s="9"/>
      <c r="O18" s="9"/>
      <c r="P18" s="4"/>
      <c r="Q18" s="177" t="str">
        <f>IF(SUM(F7:F21,U7:U13,AE9:AE20,AE28:AE33,AE41:AE43,F29:F44,N29:N44)=0,"N/A",ROUNDDOWN(SUM(E7:E21,T7:T13,AD9:AD20,AD28:AD33,AD41:AD43,E29:E44,M29:M44)/SUM(F7:F21,U7:U13,AE9:AE20,AE41:AE43,F29:F44,N29:N44,AE28:AE33),2))</f>
        <v>N/A</v>
      </c>
      <c r="R18" s="177"/>
      <c r="S18" s="38" t="s">
        <v>6</v>
      </c>
      <c r="T18" s="38"/>
      <c r="U18" s="38"/>
      <c r="V18" s="38"/>
      <c r="W18" s="38"/>
      <c r="X18" s="38"/>
      <c r="Y18" s="38"/>
      <c r="Z18" s="4"/>
      <c r="AA18" s="25" t="s">
        <v>38</v>
      </c>
      <c r="AB18" s="42">
        <v>4300</v>
      </c>
      <c r="AC18" s="114"/>
      <c r="AD18" s="26">
        <f t="shared" si="12"/>
        <v>0</v>
      </c>
      <c r="AE18" s="26" t="str">
        <f t="shared" si="13"/>
        <v/>
      </c>
      <c r="AF18" s="26" t="str">
        <f t="shared" si="14"/>
        <v/>
      </c>
      <c r="AG18" s="57">
        <v>6</v>
      </c>
      <c r="AH18" s="149"/>
      <c r="AI18" s="149"/>
    </row>
    <row r="19" spans="1:45" ht="15" thickTop="1" thickBot="1" x14ac:dyDescent="0.2">
      <c r="A19" s="122" t="s">
        <v>61</v>
      </c>
      <c r="B19" s="135"/>
      <c r="C19" s="174"/>
      <c r="D19" s="174"/>
      <c r="E19" s="118">
        <f t="shared" si="0"/>
        <v>0</v>
      </c>
      <c r="F19" s="118" t="str">
        <f t="shared" si="1"/>
        <v/>
      </c>
      <c r="G19" s="118" t="str">
        <f t="shared" si="2"/>
        <v/>
      </c>
      <c r="H19" s="119"/>
      <c r="I19" s="178"/>
      <c r="J19" s="178"/>
      <c r="K19" s="178"/>
      <c r="L19" s="178"/>
      <c r="M19" s="9"/>
      <c r="N19" s="9"/>
      <c r="O19" s="9"/>
      <c r="P19" s="4"/>
      <c r="Q19" s="164">
        <f>SUMIF(B7:B21,"&gt;2999",G7:G21)+SUMIF(B29:B44,"&gt;2999",G29:G44)+SUMIF(J29:J44,"&gt;2999",O29:O44)+SUMIF(R7:R13,"&gt;2999",V7:V13)+SUMIF(AB9:AB20,"&gt;2999",AF9:AF20)+SUMIF(AB28:AB33,"&gt;2999",AF28:AF33)+SUMIF(AB41:AB43,"&gt;2999",AF41:AF43)</f>
        <v>0</v>
      </c>
      <c r="R19" s="164"/>
      <c r="S19" s="37" t="s">
        <v>65</v>
      </c>
      <c r="T19" s="38"/>
      <c r="U19" s="38"/>
      <c r="V19" s="38"/>
      <c r="W19" s="38"/>
      <c r="X19" s="38"/>
      <c r="Y19" s="38"/>
      <c r="Z19" s="4"/>
      <c r="AA19" s="121" t="s">
        <v>38</v>
      </c>
      <c r="AB19" s="126">
        <v>3333</v>
      </c>
      <c r="AC19" s="123"/>
      <c r="AD19" s="26">
        <f t="shared" ref="AD19:AD20" si="15">IF(AG19&lt;&gt;"",AG19,3)*IF(AC19="A",4,IF(AC19="B",3,IF(AC19="C",2,IF(AC19="D",1,IF(AND(AC19&gt;=0,AC19&lt;=4,ISNUMBER(AC19)),AC19,0)))))</f>
        <v>0</v>
      </c>
      <c r="AE19" s="26" t="str">
        <f t="shared" ref="AE19:AE20" si="16">IF(OR(AC19="A",AC19="B",AC19="C",AC19="D",AC19="F",AND(AC19&gt;=0,AC19&lt;=4,ISNUMBER(AC19))),IF(AG19&lt;&gt;"",AG19,3),"")</f>
        <v/>
      </c>
      <c r="AF19" s="26" t="str">
        <f t="shared" ref="AF19:AF20" si="17">IF(OR(AC19="A",AC19="B",AC19="C",AC19="D",AC19="P",AND(AC19&gt;=0,AC19&lt;=4,ISNUMBER(AC19))),IF(AG19&lt;&gt;"",AG19,3),"")</f>
        <v/>
      </c>
      <c r="AG19" s="57"/>
      <c r="AH19" s="149"/>
      <c r="AI19" s="149"/>
    </row>
    <row r="20" spans="1:45" ht="15" thickTop="1" thickBot="1" x14ac:dyDescent="0.2">
      <c r="A20" s="25" t="s">
        <v>15</v>
      </c>
      <c r="B20" s="136"/>
      <c r="C20" s="169"/>
      <c r="D20" s="170"/>
      <c r="E20" s="26">
        <f t="shared" ref="E20:E21" si="18">IF(H20&lt;&gt;"",H20,3)*IF(C20="A",4,IF(C20="B",3,IF(C20="C",2,IF(C20="D",1,IF(AND(C20&gt;=0,C20&lt;=4,ISNUMBER(C20)),C20,0)))))</f>
        <v>0</v>
      </c>
      <c r="F20" s="26" t="str">
        <f t="shared" ref="F20:F21" si="19">IF(OR(C20="A",C20="B",C20="C",C20="D",C20="F",AND(C20&gt;=0,C20&lt;=4,ISNUMBER(C20))),IF(H20&lt;&gt;"",H20,3),"")</f>
        <v/>
      </c>
      <c r="G20" s="26" t="str">
        <f t="shared" ref="G20:G21" si="20">IF(OR(C20="A",C20="B",C20="C",C20="D",C20="P",AND(C20&gt;=0,C20&lt;=4,ISNUMBER(C20))),IF(H20&lt;&gt;"",H20,3),"")</f>
        <v/>
      </c>
      <c r="H20" s="57"/>
      <c r="I20" s="156"/>
      <c r="J20" s="156"/>
      <c r="K20" s="156"/>
      <c r="L20" s="156"/>
      <c r="M20" s="9"/>
      <c r="N20" s="9"/>
      <c r="O20" s="9"/>
      <c r="P20" s="4"/>
      <c r="Q20" s="164">
        <f>SUMIF(B7:B21,"&gt;2999",F7:F21)+SUMIF(B29:B44,"`&gt;2999",F29:F44)+SUMIF(J29:J44,"&gt;2999",N29:N44)+SUMIF(R7:R13,"&gt;2999",U7:U13)+SUMIF(AB9:AB20,"&gt;2999",AE9:AE20)+SUMIF(AB28:AB33,"&gt;2999",AE28:AE33)+SUMIF(AB41:AB43,"&gt;2999",AE41:AE43)</f>
        <v>0</v>
      </c>
      <c r="R20" s="164"/>
      <c r="S20" s="37" t="s">
        <v>66</v>
      </c>
      <c r="T20" s="38"/>
      <c r="U20" s="38"/>
      <c r="V20" s="38"/>
      <c r="W20" s="38"/>
      <c r="X20" s="38"/>
      <c r="Y20" s="38"/>
      <c r="Z20" s="4"/>
      <c r="AA20" s="121" t="s">
        <v>38</v>
      </c>
      <c r="AB20" s="126">
        <v>3503</v>
      </c>
      <c r="AC20" s="123"/>
      <c r="AD20" s="26">
        <f t="shared" si="15"/>
        <v>0</v>
      </c>
      <c r="AE20" s="26" t="str">
        <f t="shared" si="16"/>
        <v/>
      </c>
      <c r="AF20" s="26" t="str">
        <f t="shared" si="17"/>
        <v/>
      </c>
      <c r="AG20" s="57"/>
      <c r="AH20" s="149"/>
      <c r="AI20" s="149"/>
    </row>
    <row r="21" spans="1:45" ht="14" thickBot="1" x14ac:dyDescent="0.2">
      <c r="A21" s="25" t="s">
        <v>13</v>
      </c>
      <c r="B21" s="136"/>
      <c r="C21" s="169"/>
      <c r="D21" s="170"/>
      <c r="E21" s="26">
        <f t="shared" si="18"/>
        <v>0</v>
      </c>
      <c r="F21" s="26" t="str">
        <f t="shared" si="19"/>
        <v/>
      </c>
      <c r="G21" s="26" t="str">
        <f t="shared" si="20"/>
        <v/>
      </c>
      <c r="H21" s="57"/>
      <c r="I21" s="156"/>
      <c r="J21" s="156"/>
      <c r="K21" s="156"/>
      <c r="L21" s="156"/>
      <c r="M21" s="9"/>
      <c r="N21" s="9"/>
      <c r="O21" s="9"/>
      <c r="P21" s="4"/>
      <c r="Q21" s="168">
        <f>SUMIF(B7:B21,"&gt;2999",E7:E21)+SUMIF(B29:B44,"&gt;2999",E29:E44)+SUMIF(J29:J44,"&gt;2999",M29:M44)+SUMIF(R7:R13,"&gt;2999",T7:T13)+SUMIF(AB9:AB20,"&gt;2999",AD9:AD20)+SUMIF(AB28:AB33,"&gt;2999",AD28:AD33)+SUMIF(AB41:AB43,"&gt;2999",AD41:AD43)</f>
        <v>0</v>
      </c>
      <c r="R21" s="168"/>
      <c r="S21" s="37" t="s">
        <v>28</v>
      </c>
      <c r="T21" s="38"/>
      <c r="U21" s="38"/>
      <c r="V21" s="38"/>
      <c r="W21" s="38"/>
      <c r="X21" s="38"/>
      <c r="Y21" s="38"/>
      <c r="Z21" s="4"/>
      <c r="AA21" s="121"/>
      <c r="AB21" s="127"/>
      <c r="AC21" s="128"/>
      <c r="AD21" s="26"/>
      <c r="AE21" s="26"/>
      <c r="AF21" s="26"/>
      <c r="AG21" s="57"/>
      <c r="AH21" s="115"/>
      <c r="AI21" s="115"/>
    </row>
    <row r="22" spans="1:45" ht="16" customHeight="1" thickBot="1" x14ac:dyDescent="0.2">
      <c r="A22" s="46"/>
      <c r="B22" s="139"/>
      <c r="C22" s="166"/>
      <c r="D22" s="167"/>
      <c r="E22" s="26"/>
      <c r="F22" s="26"/>
      <c r="G22" s="26"/>
      <c r="H22" s="57"/>
      <c r="I22" s="165"/>
      <c r="J22" s="165"/>
      <c r="K22" s="165"/>
      <c r="L22" s="165"/>
      <c r="M22" s="9"/>
      <c r="N22" s="9"/>
      <c r="O22" s="9"/>
      <c r="P22" s="4"/>
      <c r="Q22" s="171" t="str">
        <f>IF(SUM(Q21)=0,"N/A",Q21/Q20)</f>
        <v>N/A</v>
      </c>
      <c r="R22" s="171"/>
      <c r="S22" s="38" t="s">
        <v>26</v>
      </c>
      <c r="T22" s="38"/>
      <c r="U22" s="38"/>
      <c r="V22" s="38"/>
      <c r="W22" s="38"/>
      <c r="X22" s="38"/>
      <c r="Y22" s="38"/>
      <c r="Z22" s="4"/>
      <c r="AA22" s="37" t="s">
        <v>71</v>
      </c>
      <c r="AB22" s="37"/>
      <c r="AC22" s="37"/>
      <c r="AD22" s="37"/>
      <c r="AE22" s="37"/>
      <c r="AF22" s="37"/>
      <c r="AG22" s="37"/>
      <c r="AH22" s="37"/>
      <c r="AI22" s="52"/>
    </row>
    <row r="23" spans="1:45" ht="13.75" customHeight="1" thickTop="1" thickBot="1" x14ac:dyDescent="0.2">
      <c r="A23" s="46"/>
      <c r="B23" s="116"/>
      <c r="C23" s="166"/>
      <c r="D23" s="167"/>
      <c r="E23" s="26"/>
      <c r="F23" s="26"/>
      <c r="G23" s="26"/>
      <c r="H23" s="57"/>
      <c r="I23" s="165"/>
      <c r="J23" s="165"/>
      <c r="K23" s="165"/>
      <c r="L23" s="165"/>
      <c r="M23" s="9"/>
      <c r="N23" s="9"/>
      <c r="O23" s="9"/>
      <c r="P23" s="4"/>
      <c r="Q23" s="172"/>
      <c r="R23" s="172"/>
      <c r="S23" s="37" t="s">
        <v>27</v>
      </c>
      <c r="T23" s="38"/>
      <c r="U23" s="38"/>
      <c r="V23" s="38"/>
      <c r="W23" s="38"/>
      <c r="X23" s="38"/>
      <c r="Y23" s="38"/>
      <c r="Z23" s="4"/>
      <c r="AA23" s="37"/>
      <c r="AB23" s="37"/>
      <c r="AC23" s="37"/>
      <c r="AD23" s="37"/>
      <c r="AE23" s="37"/>
      <c r="AF23" s="37"/>
      <c r="AG23" s="37"/>
      <c r="AH23" s="37"/>
      <c r="AI23" s="58"/>
    </row>
    <row r="24" spans="1:45" ht="18" thickTop="1" thickBot="1" x14ac:dyDescent="0.25">
      <c r="A24" s="46"/>
      <c r="B24" s="116"/>
      <c r="C24" s="166"/>
      <c r="D24" s="167"/>
      <c r="E24" s="26"/>
      <c r="F24" s="26"/>
      <c r="G24" s="26"/>
      <c r="H24" s="57"/>
      <c r="I24" s="165"/>
      <c r="J24" s="165"/>
      <c r="K24" s="165"/>
      <c r="L24" s="165"/>
      <c r="M24" s="9"/>
      <c r="N24" s="9"/>
      <c r="O24" s="9"/>
      <c r="P24" s="4"/>
      <c r="Q24" s="173">
        <v>120</v>
      </c>
      <c r="R24" s="173"/>
      <c r="S24" s="38" t="s">
        <v>29</v>
      </c>
      <c r="T24" s="38"/>
      <c r="U24" s="38"/>
      <c r="V24" s="38"/>
      <c r="W24" s="38"/>
      <c r="X24" s="38"/>
      <c r="Y24" s="38"/>
      <c r="Z24" s="4"/>
      <c r="AA24" s="37"/>
      <c r="AB24" s="37"/>
      <c r="AC24" s="37"/>
      <c r="AD24" s="37"/>
      <c r="AE24" s="37"/>
      <c r="AF24" s="37"/>
      <c r="AG24" s="37"/>
      <c r="AH24" s="37"/>
      <c r="AI24" s="58"/>
    </row>
    <row r="25" spans="1:45" ht="16" x14ac:dyDescent="0.2">
      <c r="A25" s="163"/>
      <c r="B25" s="163"/>
      <c r="C25" s="163"/>
      <c r="D25" s="163"/>
      <c r="E25" s="163"/>
      <c r="F25" s="163"/>
      <c r="G25" s="163"/>
      <c r="H25" s="163"/>
      <c r="I25" s="163"/>
      <c r="J25" s="163"/>
      <c r="K25" s="163"/>
      <c r="L25" s="163"/>
      <c r="M25" s="9"/>
      <c r="N25" s="9"/>
      <c r="O25" s="5"/>
      <c r="P25" s="4"/>
      <c r="Q25" s="56"/>
      <c r="R25" s="56"/>
      <c r="S25" s="38"/>
      <c r="T25" s="38"/>
      <c r="U25" s="38"/>
      <c r="V25" s="38"/>
      <c r="W25" s="38"/>
      <c r="X25" s="38"/>
      <c r="Y25" s="38"/>
      <c r="Z25" s="28"/>
      <c r="AA25" s="37"/>
      <c r="AB25" s="37"/>
      <c r="AC25" s="37"/>
      <c r="AD25" s="37"/>
      <c r="AE25" s="37"/>
      <c r="AF25" s="37"/>
      <c r="AG25" s="37"/>
      <c r="AH25" s="37"/>
      <c r="AI25" s="58"/>
    </row>
    <row r="26" spans="1:45" x14ac:dyDescent="0.15">
      <c r="A26" s="11" t="s">
        <v>39</v>
      </c>
      <c r="B26" s="11"/>
      <c r="C26" s="5"/>
      <c r="D26" s="5"/>
      <c r="E26" s="5"/>
      <c r="F26" s="5"/>
      <c r="G26" s="5"/>
      <c r="H26" s="27"/>
      <c r="I26" s="5"/>
      <c r="J26" s="5"/>
      <c r="K26" s="5"/>
      <c r="L26" s="5"/>
      <c r="M26" s="9"/>
      <c r="N26" s="9"/>
      <c r="O26" s="5"/>
      <c r="P26" s="4"/>
      <c r="R26" s="29"/>
      <c r="S26" s="9"/>
      <c r="T26" s="9"/>
      <c r="U26" s="9"/>
      <c r="V26" s="9"/>
      <c r="W26" s="9"/>
      <c r="X26" s="9"/>
      <c r="Y26" s="9"/>
      <c r="Z26" s="27"/>
      <c r="AA26" s="37"/>
      <c r="AB26" s="37"/>
      <c r="AC26" s="37"/>
      <c r="AD26" s="37"/>
      <c r="AE26" s="37"/>
      <c r="AF26" s="37"/>
      <c r="AG26" s="37"/>
      <c r="AH26" s="37"/>
      <c r="AI26" s="58"/>
    </row>
    <row r="27" spans="1:45" x14ac:dyDescent="0.15">
      <c r="A27" s="11" t="s">
        <v>30</v>
      </c>
      <c r="B27" s="11"/>
      <c r="C27" s="5"/>
      <c r="D27" s="5"/>
      <c r="E27" s="9"/>
      <c r="F27" s="9"/>
      <c r="G27" s="9"/>
      <c r="H27" s="29"/>
      <c r="I27" s="130" t="s">
        <v>73</v>
      </c>
      <c r="J27" s="50"/>
      <c r="K27" s="50"/>
      <c r="L27" s="50"/>
      <c r="P27" s="4"/>
      <c r="Q27" s="49" t="s">
        <v>9</v>
      </c>
      <c r="R27" s="29"/>
      <c r="S27" s="9"/>
      <c r="T27" s="9"/>
      <c r="U27" s="9"/>
      <c r="V27" s="9"/>
      <c r="W27" s="9"/>
      <c r="X27" s="9"/>
      <c r="Y27" s="9"/>
      <c r="Z27" s="30"/>
      <c r="AA27" s="37"/>
      <c r="AB27" s="37"/>
      <c r="AC27" s="37"/>
      <c r="AD27" s="37"/>
      <c r="AE27" s="37"/>
      <c r="AF27" s="37"/>
      <c r="AG27" s="37"/>
      <c r="AH27" s="37"/>
      <c r="AI27" s="58"/>
    </row>
    <row r="28" spans="1:45" ht="14.25" customHeight="1" thickBot="1" x14ac:dyDescent="0.2">
      <c r="A28" s="29" t="s">
        <v>2</v>
      </c>
      <c r="B28" s="29"/>
      <c r="C28" s="29" t="s">
        <v>7</v>
      </c>
      <c r="D28" s="1" t="s">
        <v>8</v>
      </c>
      <c r="E28" s="9"/>
      <c r="F28" s="9"/>
      <c r="G28" s="9"/>
      <c r="H28" s="29"/>
      <c r="I28" s="29" t="s">
        <v>2</v>
      </c>
      <c r="J28" s="29"/>
      <c r="K28" s="29" t="s">
        <v>7</v>
      </c>
      <c r="L28" s="10" t="s">
        <v>8</v>
      </c>
      <c r="M28" s="13" t="s">
        <v>12</v>
      </c>
      <c r="N28" s="13" t="s">
        <v>11</v>
      </c>
      <c r="O28" s="13" t="s">
        <v>10</v>
      </c>
      <c r="P28" s="4"/>
      <c r="Q28" s="9"/>
      <c r="R28" s="29"/>
      <c r="S28" s="9"/>
      <c r="T28" s="9"/>
      <c r="U28" s="9"/>
      <c r="V28" s="9"/>
      <c r="W28" s="9"/>
      <c r="X28" s="9"/>
      <c r="Y28" s="9"/>
      <c r="Z28" s="4"/>
      <c r="AA28" s="25" t="s">
        <v>38</v>
      </c>
      <c r="AB28" s="42">
        <v>4803</v>
      </c>
      <c r="AC28" s="59"/>
      <c r="AD28" s="26">
        <f t="shared" ref="AD28:AD30" si="21">IF(AG28&lt;&gt;"",AG28,3)*IF(AC28="A",4,IF(AC28="B",3,IF(AC28="C",2,IF(AC28="D",1,IF(AND(AC28&gt;=0,AC28&lt;=4,ISNUMBER(AC28)),AC28,0)))))</f>
        <v>0</v>
      </c>
      <c r="AE28" s="26" t="str">
        <f t="shared" ref="AE28:AE30" si="22">IF(OR(AC28="A",AC28="B",AC28="C",AC28="D",AC28="F",AND(AC28&gt;=0,AC28&lt;=4,ISNUMBER(AC28))),IF(AG28&lt;&gt;"",AG28,3),"")</f>
        <v/>
      </c>
      <c r="AF28" s="26" t="str">
        <f t="shared" ref="AF28:AF30" si="23">IF(OR(AC28="A",AC28="B",AC28="C",AC28="D",AC28="P",AND(AC28&gt;=0,AC28&lt;=4,ISNUMBER(AC28))),IF(AG28&lt;&gt;"",AG28,3),"")</f>
        <v/>
      </c>
      <c r="AG28" s="57"/>
      <c r="AH28" s="149"/>
      <c r="AI28" s="149"/>
    </row>
    <row r="29" spans="1:45" ht="14.75" customHeight="1" thickBot="1" x14ac:dyDescent="0.2">
      <c r="A29" s="47"/>
      <c r="B29" s="48"/>
      <c r="C29" s="31"/>
      <c r="D29" s="32"/>
      <c r="E29" s="140">
        <f t="shared" ref="E29:E44" si="24">D29*IF(OR(C29="A",C29="RA"),4,IF(OR(C29="B",C29="RB"),3,IF(OR(C29="C",C29="RC"),2,IF(OR(C29="D",C29="RD"),1,IF(AND(C29&gt;=0,C29&lt;=4,ISNUMBER(C29)),C29,0)))))</f>
        <v>0</v>
      </c>
      <c r="F29" s="141" t="str">
        <f t="shared" ref="F29:F44" si="25">IF(OR(C29="",D29=""),"",IF(OR(C29="A",C29="B",C29="C",C29="D",C29="F",C29="RA",C29="RB",C29="RC",C29="RD",C29="RF",AND(C29&gt;=0,C29&lt;=4,ISNUMBER(C29))),D29,""))</f>
        <v/>
      </c>
      <c r="G29" s="142" t="str">
        <f t="shared" ref="G29:G44" si="26">IF(OR(C29="",D29=""),"",IF(OR(C29="A",C29="B",C29="C",C29="D",C29="P",AND(C29&gt;=0,C29&lt;=4,ISNUMBER(C29))),D29,""))</f>
        <v/>
      </c>
      <c r="H29" s="33"/>
      <c r="I29" s="47"/>
      <c r="J29" s="48"/>
      <c r="K29" s="31"/>
      <c r="L29" s="32"/>
      <c r="M29" s="4">
        <f t="shared" ref="M29:M44" si="27">L29*IF(OR(K29="A",K29="RA"),4,IF(OR(K29="B",K29="RB"),3,IF(OR(K29="C",K29="RC"),2,IF(OR(K29="D",K29="RD"),1,IF(AND(K29&gt;=0,K29=4,ISNUMBER(K29)),K29,0)))))</f>
        <v>0</v>
      </c>
      <c r="N29" s="4" t="str">
        <f t="shared" ref="N29:N44" si="28">IF(OR(K29="",L29=""),"",IF(OR(K29="A",K29="B",K29="C",K29="D",K29="F",K29="RA",K29="RB",K29="RC",K29="RD",K29="RF",AND(K29&gt;=0,K29&lt;=4,ISNUMBER(K29))),L29,""))</f>
        <v/>
      </c>
      <c r="O29" s="4" t="str">
        <f t="shared" ref="O29:O44" si="29">IF(OR(K29="",L29=""),"",IF(OR(K29="A",K29="B",K29="C",K29="D",K29="P",AND(K29&gt;=0,K29&lt;=4,ISNUMBER(K29))),L29,""))</f>
        <v/>
      </c>
      <c r="P29" s="4"/>
      <c r="Q29" s="9"/>
      <c r="R29" s="29"/>
      <c r="S29" s="9"/>
      <c r="T29" s="9"/>
      <c r="U29" s="9"/>
      <c r="V29" s="9"/>
      <c r="W29" s="9"/>
      <c r="X29" s="9"/>
      <c r="Y29" s="9"/>
      <c r="Z29" s="4"/>
      <c r="AA29" s="46" t="s">
        <v>34</v>
      </c>
      <c r="AB29" s="43"/>
      <c r="AC29" s="112"/>
      <c r="AD29" s="26">
        <f t="shared" si="21"/>
        <v>0</v>
      </c>
      <c r="AE29" s="26" t="str">
        <f t="shared" si="22"/>
        <v/>
      </c>
      <c r="AF29" s="26" t="str">
        <f t="shared" si="23"/>
        <v/>
      </c>
      <c r="AG29" s="57"/>
      <c r="AH29" s="149"/>
      <c r="AI29" s="160"/>
    </row>
    <row r="30" spans="1:45" ht="14" thickBot="1" x14ac:dyDescent="0.2">
      <c r="A30" s="47"/>
      <c r="B30" s="48"/>
      <c r="C30" s="31"/>
      <c r="D30" s="32"/>
      <c r="E30" s="143">
        <f t="shared" si="24"/>
        <v>0</v>
      </c>
      <c r="F30" s="144" t="str">
        <f t="shared" si="25"/>
        <v/>
      </c>
      <c r="G30" s="145" t="str">
        <f t="shared" si="26"/>
        <v/>
      </c>
      <c r="H30" s="34"/>
      <c r="I30" s="47"/>
      <c r="J30" s="48"/>
      <c r="K30" s="31"/>
      <c r="L30" s="32"/>
      <c r="M30" s="4">
        <f t="shared" si="27"/>
        <v>0</v>
      </c>
      <c r="N30" s="4" t="str">
        <f t="shared" si="28"/>
        <v/>
      </c>
      <c r="O30" s="4" t="str">
        <f t="shared" si="29"/>
        <v/>
      </c>
      <c r="P30" s="4"/>
      <c r="Q30" s="9"/>
      <c r="R30" s="29"/>
      <c r="S30" s="9"/>
      <c r="T30" s="9"/>
      <c r="U30" s="9"/>
      <c r="V30" s="9"/>
      <c r="W30" s="9"/>
      <c r="X30" s="9"/>
      <c r="Y30" s="9"/>
      <c r="Z30" s="4"/>
      <c r="AA30" s="46" t="s">
        <v>62</v>
      </c>
      <c r="AB30" s="43">
        <v>4343</v>
      </c>
      <c r="AC30" s="111"/>
      <c r="AD30" s="26">
        <f t="shared" si="21"/>
        <v>0</v>
      </c>
      <c r="AE30" s="26" t="str">
        <f t="shared" si="22"/>
        <v/>
      </c>
      <c r="AF30" s="26" t="str">
        <f t="shared" si="23"/>
        <v/>
      </c>
      <c r="AG30" s="57"/>
      <c r="AH30" s="149"/>
      <c r="AI30" s="149"/>
    </row>
    <row r="31" spans="1:45" ht="14" thickBot="1" x14ac:dyDescent="0.2">
      <c r="A31" s="47"/>
      <c r="B31" s="48"/>
      <c r="C31" s="31"/>
      <c r="D31" s="32"/>
      <c r="E31" s="143">
        <f t="shared" si="24"/>
        <v>0</v>
      </c>
      <c r="F31" s="144" t="str">
        <f t="shared" si="25"/>
        <v/>
      </c>
      <c r="G31" s="145" t="str">
        <f t="shared" si="26"/>
        <v/>
      </c>
      <c r="H31" s="34"/>
      <c r="I31" s="47"/>
      <c r="J31" s="48"/>
      <c r="K31" s="31"/>
      <c r="L31" s="32"/>
      <c r="M31" s="4">
        <f t="shared" si="27"/>
        <v>0</v>
      </c>
      <c r="N31" s="4" t="str">
        <f t="shared" si="28"/>
        <v/>
      </c>
      <c r="O31" s="4" t="str">
        <f t="shared" si="29"/>
        <v/>
      </c>
      <c r="P31" s="4"/>
      <c r="Q31" s="9"/>
      <c r="R31" s="29"/>
      <c r="S31" s="9"/>
      <c r="T31" s="9"/>
      <c r="U31" s="9"/>
      <c r="V31" s="9"/>
      <c r="W31" s="9"/>
      <c r="X31" s="9"/>
      <c r="Y31" s="9"/>
      <c r="Z31" s="4"/>
      <c r="AA31" s="46"/>
      <c r="AB31" s="43"/>
      <c r="AC31" s="111"/>
      <c r="AD31" s="26">
        <f t="shared" ref="AD31:AD33" si="30">IF(AG31&lt;&gt;"",AG31,3)*IF(AC31="A",4,IF(AC31="B",3,IF(AC31="C",2,IF(AC31="D",1,IF(AND(AC31&gt;=0,AC31&lt;=4,ISNUMBER(AC31)),AC31,0)))))</f>
        <v>0</v>
      </c>
      <c r="AE31" s="26" t="str">
        <f t="shared" ref="AE31:AE33" si="31">IF(OR(AC31="A",AC31="B",AC31="C",AC31="D",AC31="F",AND(AC31&gt;=0,AC31&lt;=4,ISNUMBER(AC31))),IF(AG31&lt;&gt;"",AG31,3),"")</f>
        <v/>
      </c>
      <c r="AF31" s="26" t="str">
        <f t="shared" ref="AF31:AF33" si="32">IF(OR(AC31="A",AC31="B",AC31="C",AC31="D",AC31="P",AND(AC31&gt;=0,AC31&lt;=4,ISNUMBER(AC31))),IF(AG31&lt;&gt;"",AG31,3),"")</f>
        <v/>
      </c>
      <c r="AG31" s="57"/>
      <c r="AH31" s="149"/>
      <c r="AI31" s="149"/>
    </row>
    <row r="32" spans="1:45" ht="14" thickBot="1" x14ac:dyDescent="0.2">
      <c r="A32" s="47"/>
      <c r="B32" s="48"/>
      <c r="C32" s="31"/>
      <c r="D32" s="32"/>
      <c r="E32" s="143">
        <f t="shared" si="24"/>
        <v>0</v>
      </c>
      <c r="F32" s="144" t="str">
        <f t="shared" si="25"/>
        <v/>
      </c>
      <c r="G32" s="145" t="str">
        <f t="shared" si="26"/>
        <v/>
      </c>
      <c r="H32" s="34"/>
      <c r="I32" s="47"/>
      <c r="J32" s="48"/>
      <c r="K32" s="31"/>
      <c r="L32" s="32"/>
      <c r="M32" s="4">
        <f t="shared" si="27"/>
        <v>0</v>
      </c>
      <c r="N32" s="4" t="str">
        <f t="shared" si="28"/>
        <v/>
      </c>
      <c r="O32" s="4" t="str">
        <f t="shared" si="29"/>
        <v/>
      </c>
      <c r="P32" s="4"/>
      <c r="Q32" s="9"/>
      <c r="R32" s="29"/>
      <c r="S32" s="9"/>
      <c r="T32" s="9"/>
      <c r="U32" s="9"/>
      <c r="V32" s="9"/>
      <c r="W32" s="9"/>
      <c r="X32" s="9"/>
      <c r="Y32" s="9"/>
      <c r="Z32" s="4"/>
      <c r="AA32" s="113"/>
      <c r="AB32" s="43"/>
      <c r="AC32" s="112"/>
      <c r="AD32" s="26">
        <f t="shared" si="30"/>
        <v>0</v>
      </c>
      <c r="AE32" s="26" t="str">
        <f t="shared" si="31"/>
        <v/>
      </c>
      <c r="AF32" s="26" t="str">
        <f t="shared" si="32"/>
        <v/>
      </c>
      <c r="AG32" s="57"/>
      <c r="AH32" s="149"/>
      <c r="AI32" s="160"/>
    </row>
    <row r="33" spans="1:35" ht="14" thickBot="1" x14ac:dyDescent="0.2">
      <c r="A33" s="47"/>
      <c r="B33" s="48"/>
      <c r="C33" s="31"/>
      <c r="D33" s="32"/>
      <c r="E33" s="143">
        <f t="shared" si="24"/>
        <v>0</v>
      </c>
      <c r="F33" s="144" t="str">
        <f t="shared" si="25"/>
        <v/>
      </c>
      <c r="G33" s="145" t="str">
        <f t="shared" si="26"/>
        <v/>
      </c>
      <c r="H33" s="34"/>
      <c r="I33" s="47"/>
      <c r="J33" s="48"/>
      <c r="K33" s="31"/>
      <c r="L33" s="32"/>
      <c r="M33" s="4">
        <f t="shared" si="27"/>
        <v>0</v>
      </c>
      <c r="N33" s="4" t="str">
        <f t="shared" si="28"/>
        <v/>
      </c>
      <c r="O33" s="4" t="str">
        <f t="shared" si="29"/>
        <v/>
      </c>
      <c r="P33" s="4"/>
      <c r="Q33" s="9"/>
      <c r="R33" s="29"/>
      <c r="S33" s="9"/>
      <c r="T33" s="9"/>
      <c r="U33" s="9"/>
      <c r="V33" s="9"/>
      <c r="W33" s="9"/>
      <c r="X33" s="9"/>
      <c r="Y33" s="9"/>
      <c r="Z33" s="4"/>
      <c r="AA33" s="113"/>
      <c r="AB33" s="43"/>
      <c r="AC33" s="111"/>
      <c r="AD33" s="26">
        <f t="shared" si="30"/>
        <v>0</v>
      </c>
      <c r="AE33" s="26" t="str">
        <f t="shared" si="31"/>
        <v/>
      </c>
      <c r="AF33" s="26" t="str">
        <f t="shared" si="32"/>
        <v/>
      </c>
      <c r="AG33" s="57"/>
      <c r="AH33" s="149"/>
      <c r="AI33" s="149"/>
    </row>
    <row r="34" spans="1:35" ht="14" thickBot="1" x14ac:dyDescent="0.2">
      <c r="A34" s="47"/>
      <c r="B34" s="48"/>
      <c r="C34" s="31"/>
      <c r="D34" s="32"/>
      <c r="E34" s="143">
        <f t="shared" si="24"/>
        <v>0</v>
      </c>
      <c r="F34" s="144" t="str">
        <f t="shared" si="25"/>
        <v/>
      </c>
      <c r="G34" s="145" t="str">
        <f t="shared" si="26"/>
        <v/>
      </c>
      <c r="H34" s="34"/>
      <c r="I34" s="47"/>
      <c r="J34" s="48"/>
      <c r="K34" s="31"/>
      <c r="L34" s="32"/>
      <c r="M34" s="4">
        <f t="shared" si="27"/>
        <v>0</v>
      </c>
      <c r="N34" s="4" t="str">
        <f t="shared" si="28"/>
        <v/>
      </c>
      <c r="O34" s="4" t="str">
        <f t="shared" si="29"/>
        <v/>
      </c>
      <c r="P34" s="4"/>
      <c r="Q34" s="9"/>
      <c r="R34" s="29"/>
      <c r="S34" s="9"/>
      <c r="T34" s="9"/>
      <c r="U34" s="9"/>
      <c r="V34" s="9"/>
      <c r="W34" s="9"/>
      <c r="X34" s="9"/>
      <c r="Y34" s="9"/>
      <c r="Z34" s="4"/>
      <c r="AA34" s="60"/>
      <c r="AB34" s="61"/>
      <c r="AC34" s="44"/>
      <c r="AD34" s="26"/>
      <c r="AE34" s="26"/>
      <c r="AF34" s="26"/>
      <c r="AG34" s="57"/>
      <c r="AH34" s="58"/>
      <c r="AI34" s="58"/>
    </row>
    <row r="35" spans="1:35" ht="14" thickBot="1" x14ac:dyDescent="0.2">
      <c r="A35" s="47"/>
      <c r="B35" s="48"/>
      <c r="C35" s="31"/>
      <c r="D35" s="32"/>
      <c r="E35" s="143">
        <f t="shared" si="24"/>
        <v>0</v>
      </c>
      <c r="F35" s="144" t="str">
        <f t="shared" si="25"/>
        <v/>
      </c>
      <c r="G35" s="145" t="str">
        <f t="shared" si="26"/>
        <v/>
      </c>
      <c r="H35" s="34"/>
      <c r="I35" s="47"/>
      <c r="J35" s="48"/>
      <c r="K35" s="31"/>
      <c r="L35" s="32"/>
      <c r="M35" s="4">
        <f t="shared" si="27"/>
        <v>0</v>
      </c>
      <c r="N35" s="4" t="str">
        <f t="shared" si="28"/>
        <v/>
      </c>
      <c r="O35" s="4" t="str">
        <f t="shared" si="29"/>
        <v/>
      </c>
      <c r="P35" s="4"/>
      <c r="Q35" s="9"/>
      <c r="R35" s="29"/>
      <c r="S35" s="9"/>
      <c r="T35" s="9"/>
      <c r="U35" s="9"/>
      <c r="V35" s="9"/>
      <c r="W35" s="9"/>
      <c r="X35" s="9"/>
      <c r="Y35" s="9"/>
      <c r="Z35" s="4"/>
      <c r="AA35" s="37" t="s">
        <v>72</v>
      </c>
      <c r="AB35" s="37"/>
      <c r="AC35" s="37"/>
      <c r="AD35" s="37"/>
      <c r="AE35" s="37"/>
      <c r="AF35" s="37"/>
      <c r="AG35" s="37"/>
      <c r="AH35" s="37"/>
      <c r="AI35" s="53"/>
    </row>
    <row r="36" spans="1:35" ht="14" thickBot="1" x14ac:dyDescent="0.2">
      <c r="A36" s="47"/>
      <c r="B36" s="48"/>
      <c r="C36" s="31"/>
      <c r="D36" s="32"/>
      <c r="E36" s="143">
        <f t="shared" si="24"/>
        <v>0</v>
      </c>
      <c r="F36" s="144" t="str">
        <f t="shared" si="25"/>
        <v/>
      </c>
      <c r="G36" s="145" t="str">
        <f t="shared" si="26"/>
        <v/>
      </c>
      <c r="H36" s="34"/>
      <c r="I36" s="47"/>
      <c r="J36" s="48"/>
      <c r="K36" s="31"/>
      <c r="L36" s="32"/>
      <c r="M36" s="4">
        <f t="shared" si="27"/>
        <v>0</v>
      </c>
      <c r="N36" s="4" t="str">
        <f t="shared" si="28"/>
        <v/>
      </c>
      <c r="O36" s="4" t="str">
        <f t="shared" si="29"/>
        <v/>
      </c>
      <c r="P36" s="4"/>
      <c r="Q36" s="9"/>
      <c r="R36" s="29"/>
      <c r="S36" s="9"/>
      <c r="T36" s="9"/>
      <c r="U36" s="9"/>
      <c r="V36" s="9"/>
      <c r="W36" s="9"/>
      <c r="X36" s="9"/>
      <c r="Y36" s="9"/>
      <c r="Z36" s="4"/>
      <c r="AA36" s="25"/>
      <c r="AB36" s="61"/>
      <c r="AC36" s="107"/>
      <c r="AD36" s="108">
        <f t="shared" ref="AD36:AD38" si="33">IF(AG36&lt;&gt;"",AG36,3)*IF(AC36="A",4,IF(AC36="B",3,IF(AC36="C",2,IF(AC36="D",1,IF(AND(AC36&gt;=0,AC36&lt;=4,ISNUMBER(AC36)),AC36,0)))))</f>
        <v>0</v>
      </c>
      <c r="AE36" s="108" t="str">
        <f t="shared" ref="AE36:AE38" si="34">IF(OR(AC36="A",AC36="B",AC36="C",AC36="D",AC36="F",AND(AC36&gt;=0,AC36&lt;=4,ISNUMBER(AC36))),IF(AG36&lt;&gt;"",AG36,3),"")</f>
        <v/>
      </c>
      <c r="AF36" s="108" t="str">
        <f t="shared" ref="AF36:AF38" si="35">IF(OR(AC36="A",AC36="B",AC36="C",AC36="D",AC36="P",AND(AC36&gt;=0,AC36&lt;=4,ISNUMBER(AC36))),IF(AG36&lt;&gt;"",AG36,3),"")</f>
        <v/>
      </c>
      <c r="AG36" s="109"/>
      <c r="AH36" s="180"/>
      <c r="AI36" s="180"/>
    </row>
    <row r="37" spans="1:35" ht="14" thickBot="1" x14ac:dyDescent="0.2">
      <c r="A37" s="47"/>
      <c r="B37" s="48"/>
      <c r="C37" s="31"/>
      <c r="D37" s="32"/>
      <c r="E37" s="143">
        <f t="shared" si="24"/>
        <v>0</v>
      </c>
      <c r="F37" s="144" t="str">
        <f t="shared" si="25"/>
        <v/>
      </c>
      <c r="G37" s="145" t="str">
        <f t="shared" si="26"/>
        <v/>
      </c>
      <c r="H37" s="34"/>
      <c r="I37" s="47"/>
      <c r="J37" s="48"/>
      <c r="K37" s="31"/>
      <c r="L37" s="32"/>
      <c r="M37" s="4">
        <f t="shared" si="27"/>
        <v>0</v>
      </c>
      <c r="N37" s="4" t="str">
        <f t="shared" si="28"/>
        <v/>
      </c>
      <c r="O37" s="4" t="str">
        <f t="shared" si="29"/>
        <v/>
      </c>
      <c r="P37" s="4"/>
      <c r="Q37" s="9"/>
      <c r="R37" s="29"/>
      <c r="S37" s="9"/>
      <c r="T37" s="9"/>
      <c r="U37" s="9"/>
      <c r="V37" s="9"/>
      <c r="W37" s="9"/>
      <c r="X37" s="9"/>
      <c r="Y37" s="9"/>
      <c r="Z37" s="4"/>
      <c r="AA37" s="25"/>
      <c r="AB37" s="61"/>
      <c r="AC37" s="107"/>
      <c r="AD37" s="108">
        <f t="shared" si="33"/>
        <v>0</v>
      </c>
      <c r="AE37" s="108" t="str">
        <f t="shared" si="34"/>
        <v/>
      </c>
      <c r="AF37" s="108" t="str">
        <f t="shared" si="35"/>
        <v/>
      </c>
      <c r="AG37" s="109"/>
      <c r="AH37" s="180"/>
      <c r="AI37" s="180"/>
    </row>
    <row r="38" spans="1:35" ht="14" thickBot="1" x14ac:dyDescent="0.2">
      <c r="A38" s="47"/>
      <c r="B38" s="48"/>
      <c r="C38" s="31"/>
      <c r="D38" s="32"/>
      <c r="E38" s="143">
        <f t="shared" si="24"/>
        <v>0</v>
      </c>
      <c r="F38" s="144" t="str">
        <f t="shared" si="25"/>
        <v/>
      </c>
      <c r="G38" s="145" t="str">
        <f t="shared" si="26"/>
        <v/>
      </c>
      <c r="H38" s="34"/>
      <c r="I38" s="47"/>
      <c r="J38" s="48"/>
      <c r="K38" s="31"/>
      <c r="L38" s="32"/>
      <c r="M38" s="4">
        <f t="shared" si="27"/>
        <v>0</v>
      </c>
      <c r="N38" s="4" t="str">
        <f t="shared" si="28"/>
        <v/>
      </c>
      <c r="O38" s="4" t="str">
        <f t="shared" si="29"/>
        <v/>
      </c>
      <c r="P38" s="4"/>
      <c r="Q38" s="9"/>
      <c r="R38" s="29"/>
      <c r="S38" s="9"/>
      <c r="T38" s="9"/>
      <c r="U38" s="9"/>
      <c r="V38" s="9"/>
      <c r="W38" s="9"/>
      <c r="X38" s="9"/>
      <c r="Y38" s="9"/>
      <c r="Z38" s="4"/>
      <c r="AA38" s="25"/>
      <c r="AB38" s="61"/>
      <c r="AC38" s="107"/>
      <c r="AD38" s="108">
        <f t="shared" si="33"/>
        <v>0</v>
      </c>
      <c r="AE38" s="108" t="str">
        <f t="shared" si="34"/>
        <v/>
      </c>
      <c r="AF38" s="108" t="str">
        <f t="shared" si="35"/>
        <v/>
      </c>
      <c r="AG38" s="109"/>
      <c r="AH38" s="180"/>
      <c r="AI38" s="180"/>
    </row>
    <row r="39" spans="1:35" ht="14" thickBot="1" x14ac:dyDescent="0.2">
      <c r="A39" s="47"/>
      <c r="B39" s="48"/>
      <c r="C39" s="31"/>
      <c r="D39" s="32"/>
      <c r="E39" s="143">
        <f t="shared" si="24"/>
        <v>0</v>
      </c>
      <c r="F39" s="144" t="str">
        <f t="shared" si="25"/>
        <v/>
      </c>
      <c r="G39" s="145" t="str">
        <f t="shared" si="26"/>
        <v/>
      </c>
      <c r="H39" s="34"/>
      <c r="I39" s="47"/>
      <c r="J39" s="48"/>
      <c r="K39" s="31"/>
      <c r="L39" s="32"/>
      <c r="M39" s="4">
        <f t="shared" si="27"/>
        <v>0</v>
      </c>
      <c r="N39" s="4" t="str">
        <f t="shared" si="28"/>
        <v/>
      </c>
      <c r="O39" s="4" t="str">
        <f t="shared" si="29"/>
        <v/>
      </c>
      <c r="P39" s="4"/>
      <c r="Q39" s="5"/>
      <c r="R39" s="27"/>
      <c r="S39" s="5"/>
      <c r="T39" s="5"/>
      <c r="U39" s="5"/>
      <c r="V39" s="5"/>
      <c r="W39" s="5"/>
      <c r="X39" s="5"/>
      <c r="Y39" s="5"/>
      <c r="Z39" s="8"/>
      <c r="AA39" s="25"/>
      <c r="AB39" s="108"/>
      <c r="AC39" s="108"/>
      <c r="AD39" s="108"/>
      <c r="AE39" s="108"/>
      <c r="AF39" s="108"/>
      <c r="AG39" s="108"/>
      <c r="AH39" s="108"/>
      <c r="AI39" s="108"/>
    </row>
    <row r="40" spans="1:35" ht="14" thickBot="1" x14ac:dyDescent="0.2">
      <c r="A40" s="47"/>
      <c r="B40" s="48"/>
      <c r="C40" s="31"/>
      <c r="D40" s="32"/>
      <c r="E40" s="143">
        <f t="shared" si="24"/>
        <v>0</v>
      </c>
      <c r="F40" s="144" t="str">
        <f t="shared" si="25"/>
        <v/>
      </c>
      <c r="G40" s="145" t="str">
        <f t="shared" si="26"/>
        <v/>
      </c>
      <c r="H40" s="34"/>
      <c r="I40" s="47"/>
      <c r="J40" s="48"/>
      <c r="K40" s="31"/>
      <c r="L40" s="32"/>
      <c r="M40" s="4">
        <f t="shared" si="27"/>
        <v>0</v>
      </c>
      <c r="N40" s="4" t="str">
        <f t="shared" si="28"/>
        <v/>
      </c>
      <c r="O40" s="4" t="str">
        <f t="shared" si="29"/>
        <v/>
      </c>
      <c r="P40" s="4"/>
      <c r="Q40" s="5"/>
      <c r="R40" s="27"/>
      <c r="S40" s="5"/>
      <c r="T40" s="5"/>
      <c r="U40" s="5"/>
      <c r="V40" s="5"/>
      <c r="W40" s="5"/>
      <c r="X40" s="5"/>
      <c r="Y40" s="5"/>
      <c r="Z40" s="8"/>
      <c r="AA40" s="106"/>
      <c r="AB40" s="129"/>
      <c r="AC40" s="44"/>
      <c r="AD40" s="26"/>
      <c r="AE40" s="26"/>
      <c r="AF40" s="26"/>
      <c r="AG40" s="57"/>
      <c r="AH40" s="129"/>
      <c r="AI40" s="129"/>
    </row>
    <row r="41" spans="1:35" ht="14" thickBot="1" x14ac:dyDescent="0.2">
      <c r="A41" s="47"/>
      <c r="B41" s="48"/>
      <c r="C41" s="31"/>
      <c r="D41" s="32"/>
      <c r="E41" s="143">
        <f t="shared" si="24"/>
        <v>0</v>
      </c>
      <c r="F41" s="144" t="str">
        <f t="shared" si="25"/>
        <v/>
      </c>
      <c r="G41" s="145" t="str">
        <f t="shared" si="26"/>
        <v/>
      </c>
      <c r="H41" s="34"/>
      <c r="I41" s="47"/>
      <c r="J41" s="48"/>
      <c r="K41" s="31"/>
      <c r="L41" s="32"/>
      <c r="M41" s="4">
        <f t="shared" si="27"/>
        <v>0</v>
      </c>
      <c r="N41" s="4" t="str">
        <f t="shared" si="28"/>
        <v/>
      </c>
      <c r="O41" s="4" t="str">
        <f t="shared" si="29"/>
        <v/>
      </c>
      <c r="P41" s="4"/>
      <c r="Q41" s="12"/>
      <c r="R41" s="28"/>
      <c r="S41" s="12"/>
      <c r="T41" s="12"/>
      <c r="U41" s="12"/>
      <c r="V41" s="12"/>
      <c r="W41" s="12"/>
      <c r="X41" s="12"/>
      <c r="Y41" s="12"/>
      <c r="Z41" s="8"/>
      <c r="AA41" s="116"/>
      <c r="AB41" s="43"/>
      <c r="AC41" s="54"/>
      <c r="AD41" s="26">
        <f t="shared" ref="AD41:AD43" si="36">IF(AG41&lt;&gt;"",AG41,3)*IF(AC41="A",4,IF(AC41="B",3,IF(AC41="C",2,IF(AC41="D",1,IF(AND(AC41&gt;=0,AC41&lt;=4,ISNUMBER(AC41)),AC41,0)))))</f>
        <v>0</v>
      </c>
      <c r="AE41" s="26" t="str">
        <f t="shared" ref="AE41:AE43" si="37">IF(OR(AC41="A",AC41="B",AC41="C",AC41="D",AC41="F",AND(AC41&gt;=0,AC41&lt;=4,ISNUMBER(AC41))),IF(AG41&lt;&gt;"",AG41,3),"")</f>
        <v/>
      </c>
      <c r="AF41" s="26" t="str">
        <f t="shared" ref="AF41:AF43" si="38">IF(OR(AC41="A",AC41="B",AC41="C",AC41="D",AC41="P",AND(AC41&gt;=0,AC41&lt;=4,ISNUMBER(AC41))),IF(AG41&lt;&gt;"",AG41,3),"")</f>
        <v/>
      </c>
      <c r="AG41" s="57"/>
      <c r="AH41" s="149"/>
      <c r="AI41" s="149"/>
    </row>
    <row r="42" spans="1:35" ht="14" thickBot="1" x14ac:dyDescent="0.2">
      <c r="A42" s="47"/>
      <c r="B42" s="48"/>
      <c r="C42" s="31"/>
      <c r="D42" s="32"/>
      <c r="E42" s="143">
        <f t="shared" si="24"/>
        <v>0</v>
      </c>
      <c r="F42" s="144" t="str">
        <f t="shared" si="25"/>
        <v/>
      </c>
      <c r="G42" s="145" t="str">
        <f t="shared" si="26"/>
        <v/>
      </c>
      <c r="H42" s="34"/>
      <c r="I42" s="47"/>
      <c r="J42" s="48"/>
      <c r="K42" s="31"/>
      <c r="L42" s="32"/>
      <c r="M42" s="4">
        <f t="shared" si="27"/>
        <v>0</v>
      </c>
      <c r="N42" s="4" t="str">
        <f t="shared" si="28"/>
        <v/>
      </c>
      <c r="O42" s="4" t="str">
        <f t="shared" si="29"/>
        <v/>
      </c>
      <c r="P42" s="4"/>
      <c r="Q42" s="35"/>
      <c r="R42" s="35"/>
      <c r="S42" s="35"/>
      <c r="T42" s="35"/>
      <c r="U42" s="35"/>
      <c r="V42" s="35"/>
      <c r="W42" s="35"/>
      <c r="X42" s="35"/>
      <c r="Y42" s="35"/>
      <c r="Z42" s="8"/>
      <c r="AA42" s="26"/>
      <c r="AB42" s="43"/>
      <c r="AC42" s="59"/>
      <c r="AD42" s="26">
        <f t="shared" si="36"/>
        <v>0</v>
      </c>
      <c r="AE42" s="26" t="str">
        <f t="shared" si="37"/>
        <v/>
      </c>
      <c r="AF42" s="26" t="str">
        <f t="shared" si="38"/>
        <v/>
      </c>
      <c r="AG42" s="57"/>
      <c r="AH42" s="149"/>
      <c r="AI42" s="149"/>
    </row>
    <row r="43" spans="1:35" ht="14" thickBot="1" x14ac:dyDescent="0.2">
      <c r="A43" s="47"/>
      <c r="B43" s="48"/>
      <c r="C43" s="31"/>
      <c r="D43" s="32"/>
      <c r="E43" s="143">
        <f t="shared" si="24"/>
        <v>0</v>
      </c>
      <c r="F43" s="144" t="str">
        <f t="shared" si="25"/>
        <v/>
      </c>
      <c r="G43" s="145" t="str">
        <f t="shared" si="26"/>
        <v/>
      </c>
      <c r="H43" s="34"/>
      <c r="I43" s="47"/>
      <c r="J43" s="48"/>
      <c r="K43" s="31"/>
      <c r="L43" s="32"/>
      <c r="M43" s="4">
        <f t="shared" si="27"/>
        <v>0</v>
      </c>
      <c r="N43" s="4" t="str">
        <f t="shared" si="28"/>
        <v/>
      </c>
      <c r="O43" s="4" t="str">
        <f t="shared" si="29"/>
        <v/>
      </c>
      <c r="P43" s="4"/>
      <c r="Q43" s="35"/>
      <c r="R43" s="35"/>
      <c r="S43" s="35"/>
      <c r="T43" s="35"/>
      <c r="U43" s="35"/>
      <c r="V43" s="35"/>
      <c r="W43" s="35"/>
      <c r="X43" s="35"/>
      <c r="Y43" s="35"/>
      <c r="Z43" s="8"/>
      <c r="AA43" s="26"/>
      <c r="AB43" s="43"/>
      <c r="AC43" s="59"/>
      <c r="AD43" s="26">
        <f t="shared" si="36"/>
        <v>0</v>
      </c>
      <c r="AE43" s="26" t="str">
        <f t="shared" si="37"/>
        <v/>
      </c>
      <c r="AF43" s="26" t="str">
        <f t="shared" si="38"/>
        <v/>
      </c>
      <c r="AG43" s="57"/>
      <c r="AH43" s="149"/>
      <c r="AI43" s="149"/>
    </row>
    <row r="44" spans="1:35" ht="14" thickBot="1" x14ac:dyDescent="0.2">
      <c r="A44" s="47"/>
      <c r="B44" s="48"/>
      <c r="C44" s="31"/>
      <c r="D44" s="32"/>
      <c r="E44" s="146">
        <f t="shared" si="24"/>
        <v>0</v>
      </c>
      <c r="F44" s="147" t="str">
        <f t="shared" si="25"/>
        <v/>
      </c>
      <c r="G44" s="148" t="str">
        <f t="shared" si="26"/>
        <v/>
      </c>
      <c r="H44" s="34"/>
      <c r="I44" s="47"/>
      <c r="J44" s="48"/>
      <c r="K44" s="31"/>
      <c r="L44" s="32"/>
      <c r="M44" s="4">
        <f t="shared" si="27"/>
        <v>0</v>
      </c>
      <c r="N44" s="4" t="str">
        <f t="shared" si="28"/>
        <v/>
      </c>
      <c r="O44" s="4" t="str">
        <f t="shared" si="29"/>
        <v/>
      </c>
      <c r="P44" s="8"/>
      <c r="Q44" s="35"/>
      <c r="R44" s="35"/>
      <c r="S44" s="35"/>
      <c r="T44" s="35"/>
      <c r="U44" s="35"/>
      <c r="V44" s="35"/>
      <c r="W44" s="35"/>
      <c r="X44" s="35"/>
      <c r="Y44" s="35"/>
      <c r="Z44" s="8"/>
      <c r="AA44" s="24"/>
      <c r="AB44" s="24"/>
      <c r="AC44" s="24"/>
      <c r="AD44" s="24"/>
      <c r="AE44" s="24"/>
      <c r="AF44" s="24"/>
      <c r="AH44" s="24"/>
      <c r="AI44" s="24"/>
    </row>
    <row r="45" spans="1:35" x14ac:dyDescent="0.15">
      <c r="M45" s="24"/>
      <c r="N45" s="24"/>
      <c r="O45" s="8"/>
      <c r="P45" s="24"/>
      <c r="Q45" s="35"/>
      <c r="R45" s="35"/>
      <c r="S45" s="35"/>
      <c r="T45" s="35"/>
      <c r="U45" s="35"/>
      <c r="V45" s="35"/>
      <c r="W45" s="35"/>
      <c r="X45" s="35"/>
      <c r="Y45" s="35"/>
      <c r="Z45" s="24"/>
      <c r="AA45" s="24"/>
      <c r="AB45" s="24"/>
      <c r="AC45" s="24"/>
      <c r="AD45" s="24"/>
      <c r="AE45" s="24"/>
      <c r="AF45" s="24"/>
      <c r="AH45" s="24"/>
      <c r="AI45" s="24"/>
    </row>
    <row r="46" spans="1:35" x14ac:dyDescent="0.15">
      <c r="A46" s="24"/>
      <c r="B46" s="24"/>
      <c r="C46" s="24"/>
      <c r="D46" s="24"/>
      <c r="E46" s="8"/>
      <c r="F46" s="8"/>
      <c r="G46" s="8"/>
      <c r="H46" s="8"/>
      <c r="I46" s="24"/>
      <c r="J46" s="24"/>
      <c r="K46" s="24"/>
      <c r="L46" s="24"/>
      <c r="M46" s="24"/>
      <c r="N46" s="24"/>
      <c r="O46" s="8"/>
      <c r="P46" s="24"/>
      <c r="Q46" s="35"/>
      <c r="R46" s="35"/>
      <c r="S46" s="35"/>
      <c r="T46" s="35"/>
      <c r="U46" s="35"/>
      <c r="V46" s="35"/>
      <c r="W46" s="35"/>
      <c r="X46" s="35"/>
      <c r="Y46" s="35"/>
      <c r="Z46" s="24"/>
    </row>
    <row r="47" spans="1:35" x14ac:dyDescent="0.15">
      <c r="A47" s="24"/>
      <c r="B47" s="24"/>
      <c r="C47" s="24"/>
      <c r="D47" s="24"/>
      <c r="E47" s="8"/>
      <c r="F47" s="8"/>
      <c r="G47" s="8"/>
      <c r="H47" s="8"/>
      <c r="I47" s="24"/>
      <c r="J47" s="24"/>
      <c r="K47" s="24"/>
      <c r="L47" s="24"/>
      <c r="M47" s="24"/>
      <c r="N47" s="24"/>
      <c r="O47" s="8"/>
      <c r="P47" s="24"/>
      <c r="Q47" s="35"/>
      <c r="R47" s="35"/>
      <c r="S47" s="35"/>
      <c r="T47" s="35"/>
      <c r="U47" s="35"/>
      <c r="V47" s="35"/>
      <c r="W47" s="35"/>
      <c r="X47" s="35"/>
      <c r="Y47" s="35"/>
      <c r="Z47" s="24"/>
    </row>
    <row r="48" spans="1:35" x14ac:dyDescent="0.15">
      <c r="A48" s="24"/>
      <c r="B48" s="24"/>
      <c r="C48" s="24"/>
      <c r="D48" s="24"/>
      <c r="E48" s="8"/>
      <c r="F48" s="8"/>
      <c r="G48" s="8"/>
      <c r="H48" s="8"/>
      <c r="I48" s="24"/>
      <c r="J48" s="24"/>
      <c r="K48" s="24"/>
      <c r="L48" s="24"/>
      <c r="M48" s="24"/>
      <c r="N48" s="24"/>
      <c r="O48" s="8"/>
      <c r="P48" s="24"/>
      <c r="Q48" s="24"/>
      <c r="R48" s="24"/>
      <c r="S48" s="24"/>
      <c r="T48" s="24"/>
      <c r="U48" s="24"/>
      <c r="V48" s="24"/>
      <c r="W48" s="24"/>
      <c r="X48" s="24"/>
      <c r="Y48" s="24"/>
      <c r="Z48" s="24"/>
    </row>
    <row r="49" spans="1:26" x14ac:dyDescent="0.15">
      <c r="A49" s="24"/>
      <c r="B49" s="24"/>
      <c r="C49" s="24"/>
      <c r="D49" s="24"/>
      <c r="E49" s="8"/>
      <c r="F49" s="8"/>
      <c r="G49" s="8"/>
      <c r="H49" s="8"/>
      <c r="I49" s="24"/>
      <c r="J49" s="24"/>
      <c r="K49" s="24"/>
      <c r="L49" s="24"/>
      <c r="M49" s="24"/>
      <c r="N49" s="24"/>
      <c r="O49" s="8"/>
      <c r="P49" s="24"/>
      <c r="Z49" s="24"/>
    </row>
    <row r="50" spans="1:26" x14ac:dyDescent="0.15">
      <c r="A50" s="24"/>
      <c r="B50" s="24"/>
      <c r="C50" s="24"/>
      <c r="D50" s="24"/>
      <c r="E50" s="8"/>
      <c r="F50" s="8"/>
      <c r="G50" s="8"/>
      <c r="H50" s="8"/>
      <c r="I50" s="24"/>
      <c r="J50" s="24"/>
      <c r="K50" s="24"/>
      <c r="L50" s="24"/>
      <c r="M50" s="24"/>
      <c r="N50" s="24"/>
      <c r="O50" s="8"/>
      <c r="P50" s="24"/>
      <c r="Z50" s="24"/>
    </row>
    <row r="51" spans="1:26" x14ac:dyDescent="0.15">
      <c r="A51" s="24"/>
      <c r="B51" s="24"/>
      <c r="C51" s="24"/>
      <c r="D51" s="24"/>
      <c r="E51" s="8"/>
      <c r="F51" s="8"/>
      <c r="G51" s="8"/>
      <c r="H51" s="8"/>
      <c r="I51" s="24"/>
      <c r="J51" s="24"/>
      <c r="K51" s="24"/>
      <c r="L51" s="24"/>
      <c r="M51" s="24"/>
      <c r="N51" s="24"/>
      <c r="O51" s="8"/>
      <c r="P51" s="24"/>
      <c r="Z51" s="24"/>
    </row>
    <row r="52" spans="1:26" x14ac:dyDescent="0.15">
      <c r="A52" s="24"/>
      <c r="B52" s="24"/>
      <c r="C52" s="24"/>
      <c r="D52" s="24"/>
      <c r="E52" s="8"/>
      <c r="F52" s="8"/>
      <c r="G52" s="8"/>
      <c r="H52" s="8"/>
      <c r="I52" s="24"/>
      <c r="J52" s="24"/>
      <c r="K52" s="24"/>
      <c r="L52" s="24"/>
      <c r="Z52" s="24"/>
    </row>
    <row r="53" spans="1:26" x14ac:dyDescent="0.15">
      <c r="A53" s="24"/>
      <c r="B53" s="24"/>
      <c r="C53" s="24"/>
      <c r="D53" s="24"/>
      <c r="E53" s="8"/>
      <c r="F53" s="8"/>
      <c r="G53" s="8"/>
      <c r="H53" s="8"/>
      <c r="I53" s="24"/>
      <c r="J53" s="24"/>
      <c r="K53" s="24"/>
      <c r="L53" s="24"/>
    </row>
  </sheetData>
  <sheetProtection algorithmName="SHA-512" hashValue="os68w/K+9VRuYWppZvjpDsRp8LoA2d4zB3Oa3oZLsazA+RVpn6AelEqD3SieTd+V/5KuW9gGDUsvy+XEj0AXqA==" saltValue="GnL3Vxw+BzPtJMv/Uesavg==" spinCount="100000" sheet="1" objects="1" scenarios="1"/>
  <mergeCells count="82">
    <mergeCell ref="AH12:AI12"/>
    <mergeCell ref="AH13:AI13"/>
    <mergeCell ref="AH41:AI41"/>
    <mergeCell ref="AH42:AI42"/>
    <mergeCell ref="AH43:AI43"/>
    <mergeCell ref="AH38:AI38"/>
    <mergeCell ref="AH36:AI36"/>
    <mergeCell ref="AH37:AI37"/>
    <mergeCell ref="AH30:AI30"/>
    <mergeCell ref="AH33:AI33"/>
    <mergeCell ref="AH32:AI32"/>
    <mergeCell ref="AH31:AI31"/>
    <mergeCell ref="AH29:AI29"/>
    <mergeCell ref="AH28:AI28"/>
    <mergeCell ref="C18:D18"/>
    <mergeCell ref="C20:D20"/>
    <mergeCell ref="I19:L19"/>
    <mergeCell ref="I16:L16"/>
    <mergeCell ref="C19:D19"/>
    <mergeCell ref="C17:D17"/>
    <mergeCell ref="I18:L18"/>
    <mergeCell ref="C16:D16"/>
    <mergeCell ref="X9:Y9"/>
    <mergeCell ref="I12:L12"/>
    <mergeCell ref="I13:L13"/>
    <mergeCell ref="AR16:AS16"/>
    <mergeCell ref="I23:L23"/>
    <mergeCell ref="Q17:R17"/>
    <mergeCell ref="Q18:R18"/>
    <mergeCell ref="Q19:R19"/>
    <mergeCell ref="AH20:AI20"/>
    <mergeCell ref="AH16:AI16"/>
    <mergeCell ref="AH17:AI17"/>
    <mergeCell ref="AH18:AI18"/>
    <mergeCell ref="AH19:AI19"/>
    <mergeCell ref="I17:L17"/>
    <mergeCell ref="AH15:AI15"/>
    <mergeCell ref="AH14:AI14"/>
    <mergeCell ref="C13:D13"/>
    <mergeCell ref="X12:Y12"/>
    <mergeCell ref="X13:Y13"/>
    <mergeCell ref="X10:Y10"/>
    <mergeCell ref="X11:Y11"/>
    <mergeCell ref="C10:D10"/>
    <mergeCell ref="C11:D11"/>
    <mergeCell ref="I10:L10"/>
    <mergeCell ref="I11:L11"/>
    <mergeCell ref="A25:L25"/>
    <mergeCell ref="Q20:R20"/>
    <mergeCell ref="I24:L24"/>
    <mergeCell ref="C24:D24"/>
    <mergeCell ref="C22:D22"/>
    <mergeCell ref="I22:L22"/>
    <mergeCell ref="Q21:R21"/>
    <mergeCell ref="I21:L21"/>
    <mergeCell ref="I20:L20"/>
    <mergeCell ref="C21:D21"/>
    <mergeCell ref="C23:D23"/>
    <mergeCell ref="Q22:R22"/>
    <mergeCell ref="Q23:R23"/>
    <mergeCell ref="Q24:R24"/>
    <mergeCell ref="I14:L14"/>
    <mergeCell ref="C15:D15"/>
    <mergeCell ref="I15:L15"/>
    <mergeCell ref="C14:D14"/>
    <mergeCell ref="Q15:W15"/>
    <mergeCell ref="AH10:AI10"/>
    <mergeCell ref="AH11:AI11"/>
    <mergeCell ref="C12:D12"/>
    <mergeCell ref="AG1:AI1"/>
    <mergeCell ref="AH9:AI9"/>
    <mergeCell ref="B1:Q1"/>
    <mergeCell ref="X7:Y7"/>
    <mergeCell ref="I7:L7"/>
    <mergeCell ref="S1:Y1"/>
    <mergeCell ref="I8:L8"/>
    <mergeCell ref="I9:L9"/>
    <mergeCell ref="C7:D7"/>
    <mergeCell ref="Z1:AB1"/>
    <mergeCell ref="C8:D8"/>
    <mergeCell ref="C9:D9"/>
    <mergeCell ref="X8:Y8"/>
  </mergeCells>
  <phoneticPr fontId="0" type="noConversion"/>
  <conditionalFormatting sqref="AA28:AA33 AA40:AA43 A20:A24 AA9:AA17 AA21">
    <cfRule type="expression" dxfId="132" priority="507" stopIfTrue="1">
      <formula>(C9="")</formula>
    </cfRule>
  </conditionalFormatting>
  <conditionalFormatting sqref="AB28:AB33 AB40:AB43 B20:B24 AB9:AB17 AB21">
    <cfRule type="expression" dxfId="131" priority="304" stopIfTrue="1">
      <formula>(C9="")</formula>
    </cfRule>
  </conditionalFormatting>
  <conditionalFormatting sqref="A22">
    <cfRule type="expression" dxfId="130" priority="241" stopIfTrue="1">
      <formula>(C22="")</formula>
    </cfRule>
  </conditionalFormatting>
  <conditionalFormatting sqref="B22">
    <cfRule type="expression" dxfId="129" priority="240" stopIfTrue="1">
      <formula>(C22="")</formula>
    </cfRule>
  </conditionalFormatting>
  <conditionalFormatting sqref="AA12">
    <cfRule type="expression" dxfId="128" priority="224" stopIfTrue="1">
      <formula>(AC12="")</formula>
    </cfRule>
  </conditionalFormatting>
  <conditionalFormatting sqref="AB12">
    <cfRule type="expression" dxfId="127" priority="223" stopIfTrue="1">
      <formula>(AC12="")</formula>
    </cfRule>
  </conditionalFormatting>
  <conditionalFormatting sqref="AL16">
    <cfRule type="expression" dxfId="126" priority="211" stopIfTrue="1">
      <formula>(AM16="")</formula>
    </cfRule>
  </conditionalFormatting>
  <conditionalFormatting sqref="AA32:AA33">
    <cfRule type="expression" dxfId="125" priority="797" stopIfTrue="1">
      <formula>(AC30="")</formula>
    </cfRule>
  </conditionalFormatting>
  <conditionalFormatting sqref="AA28:AA31">
    <cfRule type="expression" dxfId="124" priority="190" stopIfTrue="1">
      <formula>(AC28="")</formula>
    </cfRule>
  </conditionalFormatting>
  <conditionalFormatting sqref="AA28">
    <cfRule type="expression" dxfId="123" priority="186" stopIfTrue="1">
      <formula>(AC28="")</formula>
    </cfRule>
  </conditionalFormatting>
  <conditionalFormatting sqref="AA29:AA30">
    <cfRule type="expression" dxfId="122" priority="185" stopIfTrue="1">
      <formula>(AC29="")</formula>
    </cfRule>
  </conditionalFormatting>
  <conditionalFormatting sqref="AB29:AB30">
    <cfRule type="expression" dxfId="121" priority="184" stopIfTrue="1">
      <formula>(AC29="")</formula>
    </cfRule>
  </conditionalFormatting>
  <conditionalFormatting sqref="AB30">
    <cfRule type="expression" dxfId="120" priority="183" stopIfTrue="1">
      <formula>(AD30="")</formula>
    </cfRule>
  </conditionalFormatting>
  <conditionalFormatting sqref="AC30">
    <cfRule type="expression" dxfId="119" priority="182" stopIfTrue="1">
      <formula>(AD30="")</formula>
    </cfRule>
  </conditionalFormatting>
  <conditionalFormatting sqref="AA30">
    <cfRule type="expression" dxfId="118" priority="181" stopIfTrue="1">
      <formula>(AC30="")</formula>
    </cfRule>
  </conditionalFormatting>
  <conditionalFormatting sqref="AB30">
    <cfRule type="expression" dxfId="117" priority="180" stopIfTrue="1">
      <formula>(AC30="")</formula>
    </cfRule>
  </conditionalFormatting>
  <conditionalFormatting sqref="AC33">
    <cfRule type="expression" dxfId="116" priority="155" stopIfTrue="1">
      <formula>(AD33="")</formula>
    </cfRule>
  </conditionalFormatting>
  <conditionalFormatting sqref="AG28:AG34 AG40:AG41 H20:H24 AG9:AG17 AG19:AG21">
    <cfRule type="expression" dxfId="115" priority="148" stopIfTrue="1">
      <formula>H9&lt;&gt;""</formula>
    </cfRule>
  </conditionalFormatting>
  <conditionalFormatting sqref="AB40">
    <cfRule type="expression" dxfId="114" priority="133" stopIfTrue="1">
      <formula>(AD40="")</formula>
    </cfRule>
    <cfRule type="expression" dxfId="113" priority="134" stopIfTrue="1">
      <formula>(NOT(OR(AD40="A",AD40="B",AD40="C",AD40="D",AD40="X",AD40="P")))</formula>
    </cfRule>
  </conditionalFormatting>
  <conditionalFormatting sqref="AB40">
    <cfRule type="expression" dxfId="112" priority="129" stopIfTrue="1">
      <formula>(AC40="")</formula>
    </cfRule>
  </conditionalFormatting>
  <conditionalFormatting sqref="AA36">
    <cfRule type="expression" dxfId="111" priority="127" stopIfTrue="1">
      <formula>(AC36="")</formula>
    </cfRule>
  </conditionalFormatting>
  <conditionalFormatting sqref="AA37:AA38">
    <cfRule type="expression" dxfId="110" priority="126" stopIfTrue="1">
      <formula>(AC37="")</formula>
    </cfRule>
  </conditionalFormatting>
  <conditionalFormatting sqref="AB37:AB38">
    <cfRule type="expression" dxfId="109" priority="125" stopIfTrue="1">
      <formula>(AC37="")</formula>
    </cfRule>
  </conditionalFormatting>
  <conditionalFormatting sqref="AB38">
    <cfRule type="expression" dxfId="108" priority="124" stopIfTrue="1">
      <formula>(AD38="")</formula>
    </cfRule>
  </conditionalFormatting>
  <conditionalFormatting sqref="AC38">
    <cfRule type="expression" dxfId="107" priority="123" stopIfTrue="1">
      <formula>(AD38="")</formula>
    </cfRule>
  </conditionalFormatting>
  <conditionalFormatting sqref="AA38">
    <cfRule type="expression" dxfId="106" priority="122" stopIfTrue="1">
      <formula>(AC38="")</formula>
    </cfRule>
  </conditionalFormatting>
  <conditionalFormatting sqref="AB38">
    <cfRule type="expression" dxfId="105" priority="121" stopIfTrue="1">
      <formula>(AC38="")</formula>
    </cfRule>
  </conditionalFormatting>
  <conditionalFormatting sqref="AB40">
    <cfRule type="expression" dxfId="104" priority="119" stopIfTrue="1">
      <formula>(AD40="")</formula>
    </cfRule>
  </conditionalFormatting>
  <conditionalFormatting sqref="AC40">
    <cfRule type="expression" dxfId="103" priority="118" stopIfTrue="1">
      <formula>(AD40="")</formula>
    </cfRule>
  </conditionalFormatting>
  <conditionalFormatting sqref="AB40">
    <cfRule type="expression" dxfId="102" priority="117" stopIfTrue="1">
      <formula>(AC40="")</formula>
    </cfRule>
  </conditionalFormatting>
  <conditionalFormatting sqref="AA39">
    <cfRule type="expression" dxfId="101" priority="1061" stopIfTrue="1">
      <formula>(#REF!="")</formula>
    </cfRule>
  </conditionalFormatting>
  <conditionalFormatting sqref="AB41">
    <cfRule type="expression" dxfId="100" priority="108" stopIfTrue="1">
      <formula>(AC41="")</formula>
    </cfRule>
  </conditionalFormatting>
  <conditionalFormatting sqref="AB41">
    <cfRule type="expression" dxfId="99" priority="106" stopIfTrue="1">
      <formula>(AD41="")</formula>
    </cfRule>
  </conditionalFormatting>
  <conditionalFormatting sqref="AB41">
    <cfRule type="expression" dxfId="98" priority="105" stopIfTrue="1">
      <formula>(AC41="")</formula>
    </cfRule>
  </conditionalFormatting>
  <conditionalFormatting sqref="AB41">
    <cfRule type="expression" dxfId="97" priority="104" stopIfTrue="1">
      <formula>(AC41="")</formula>
    </cfRule>
  </conditionalFormatting>
  <conditionalFormatting sqref="AB41">
    <cfRule type="expression" dxfId="96" priority="103" stopIfTrue="1">
      <formula>(AD41="")</formula>
    </cfRule>
  </conditionalFormatting>
  <conditionalFormatting sqref="AC41">
    <cfRule type="expression" dxfId="95" priority="102" stopIfTrue="1">
      <formula>(AD41="")</formula>
    </cfRule>
  </conditionalFormatting>
  <conditionalFormatting sqref="AB41">
    <cfRule type="expression" dxfId="94" priority="101" stopIfTrue="1">
      <formula>(AC41="")</formula>
    </cfRule>
  </conditionalFormatting>
  <conditionalFormatting sqref="AB42">
    <cfRule type="expression" dxfId="93" priority="90" stopIfTrue="1">
      <formula>(AC42="")</formula>
    </cfRule>
  </conditionalFormatting>
  <conditionalFormatting sqref="AB42">
    <cfRule type="expression" dxfId="92" priority="89" stopIfTrue="1">
      <formula>(AC42="")</formula>
    </cfRule>
  </conditionalFormatting>
  <conditionalFormatting sqref="AB42">
    <cfRule type="expression" dxfId="91" priority="87" stopIfTrue="1">
      <formula>(AD42="")</formula>
    </cfRule>
  </conditionalFormatting>
  <conditionalFormatting sqref="AB42">
    <cfRule type="expression" dxfId="90" priority="86" stopIfTrue="1">
      <formula>(AC42="")</formula>
    </cfRule>
  </conditionalFormatting>
  <conditionalFormatting sqref="AB42">
    <cfRule type="expression" dxfId="89" priority="85" stopIfTrue="1">
      <formula>(AC42="")</formula>
    </cfRule>
  </conditionalFormatting>
  <conditionalFormatting sqref="AB42">
    <cfRule type="expression" dxfId="88" priority="84" stopIfTrue="1">
      <formula>(AD42="")</formula>
    </cfRule>
  </conditionalFormatting>
  <conditionalFormatting sqref="AC42">
    <cfRule type="expression" dxfId="87" priority="83" stopIfTrue="1">
      <formula>(AD42="")</formula>
    </cfRule>
  </conditionalFormatting>
  <conditionalFormatting sqref="AB42">
    <cfRule type="expression" dxfId="86" priority="82" stopIfTrue="1">
      <formula>(AC42="")</formula>
    </cfRule>
  </conditionalFormatting>
  <conditionalFormatting sqref="AG42">
    <cfRule type="expression" dxfId="85" priority="81" stopIfTrue="1">
      <formula>AG42&lt;&gt;""</formula>
    </cfRule>
  </conditionalFormatting>
  <conditionalFormatting sqref="AB43">
    <cfRule type="expression" dxfId="84" priority="80" stopIfTrue="1">
      <formula>(AC43="")</formula>
    </cfRule>
  </conditionalFormatting>
  <conditionalFormatting sqref="AB43">
    <cfRule type="expression" dxfId="83" priority="79" stopIfTrue="1">
      <formula>(AC43="")</formula>
    </cfRule>
  </conditionalFormatting>
  <conditionalFormatting sqref="AB43">
    <cfRule type="expression" dxfId="82" priority="77" stopIfTrue="1">
      <formula>(AD43="")</formula>
    </cfRule>
  </conditionalFormatting>
  <conditionalFormatting sqref="AB43">
    <cfRule type="expression" dxfId="81" priority="76" stopIfTrue="1">
      <formula>(AC43="")</formula>
    </cfRule>
  </conditionalFormatting>
  <conditionalFormatting sqref="AB43">
    <cfRule type="expression" dxfId="80" priority="75" stopIfTrue="1">
      <formula>(AC43="")</formula>
    </cfRule>
  </conditionalFormatting>
  <conditionalFormatting sqref="AB43">
    <cfRule type="expression" dxfId="79" priority="74" stopIfTrue="1">
      <formula>(AD43="")</formula>
    </cfRule>
  </conditionalFormatting>
  <conditionalFormatting sqref="AC43">
    <cfRule type="expression" dxfId="78" priority="73" stopIfTrue="1">
      <formula>(AD43="")</formula>
    </cfRule>
  </conditionalFormatting>
  <conditionalFormatting sqref="AB43">
    <cfRule type="expression" dxfId="77" priority="72" stopIfTrue="1">
      <formula>(AC43="")</formula>
    </cfRule>
  </conditionalFormatting>
  <conditionalFormatting sqref="AG43">
    <cfRule type="expression" dxfId="76" priority="71" stopIfTrue="1">
      <formula>AG43&lt;&gt;""</formula>
    </cfRule>
  </conditionalFormatting>
  <conditionalFormatting sqref="AA34">
    <cfRule type="expression" dxfId="75" priority="1139" stopIfTrue="1">
      <formula>(AC32="")</formula>
    </cfRule>
  </conditionalFormatting>
  <conditionalFormatting sqref="AA22">
    <cfRule type="expression" dxfId="74" priority="1216" stopIfTrue="1">
      <formula>SUM(AE28:AE33)&lt;18</formula>
    </cfRule>
    <cfRule type="expression" dxfId="73" priority="1217" stopIfTrue="1">
      <formula>SUM(AE28:AE33)&gt;18</formula>
    </cfRule>
  </conditionalFormatting>
  <conditionalFormatting sqref="AA24">
    <cfRule type="expression" dxfId="72" priority="1220" stopIfTrue="1">
      <formula>SUM(AE29:AE34)&lt;18</formula>
    </cfRule>
    <cfRule type="expression" dxfId="71" priority="1221" stopIfTrue="1">
      <formula>SUM(AE29:AE34)&gt;18</formula>
    </cfRule>
  </conditionalFormatting>
  <conditionalFormatting sqref="AA23">
    <cfRule type="expression" dxfId="70" priority="1222" stopIfTrue="1">
      <formula>SUM(AE29:AE34)&lt;18</formula>
    </cfRule>
    <cfRule type="expression" dxfId="69" priority="1223" stopIfTrue="1">
      <formula>SUM(AE29:AE34)&gt;18</formula>
    </cfRule>
  </conditionalFormatting>
  <conditionalFormatting sqref="AA27">
    <cfRule type="expression" dxfId="68" priority="1224" stopIfTrue="1">
      <formula>SUM(AE30:AE35)&lt;18</formula>
    </cfRule>
    <cfRule type="expression" dxfId="67" priority="1225" stopIfTrue="1">
      <formula>SUM(AE30:AE35)&gt;18</formula>
    </cfRule>
  </conditionalFormatting>
  <conditionalFormatting sqref="AA25:AA26">
    <cfRule type="expression" dxfId="66" priority="1226" stopIfTrue="1">
      <formula>SUM(AE29:AE34)&lt;18</formula>
    </cfRule>
    <cfRule type="expression" dxfId="65" priority="1227" stopIfTrue="1">
      <formula>SUM(AE29:AE34)&gt;18</formula>
    </cfRule>
  </conditionalFormatting>
  <conditionalFormatting sqref="AA35">
    <cfRule type="expression" dxfId="64" priority="1234" stopIfTrue="1">
      <formula>SUM(AE40:AE43)&lt;9</formula>
    </cfRule>
    <cfRule type="expression" dxfId="63" priority="1235" stopIfTrue="1">
      <formula>SUM(AE40:AE43)&gt;9</formula>
    </cfRule>
  </conditionalFormatting>
  <conditionalFormatting sqref="Q18:R18">
    <cfRule type="expression" dxfId="62" priority="68">
      <formula>$Q$18&lt;2</formula>
    </cfRule>
  </conditionalFormatting>
  <conditionalFormatting sqref="A3">
    <cfRule type="expression" dxfId="61" priority="1247" stopIfTrue="1">
      <formula>SUM(F7:F24)&lt;40</formula>
    </cfRule>
    <cfRule type="expression" dxfId="60" priority="1248" stopIfTrue="1">
      <formula>SUM(F7:F24)&gt;40</formula>
    </cfRule>
  </conditionalFormatting>
  <conditionalFormatting sqref="A7:A10 A19 A12:A16">
    <cfRule type="expression" dxfId="59" priority="62" stopIfTrue="1">
      <formula>(C7="")</formula>
    </cfRule>
  </conditionalFormatting>
  <conditionalFormatting sqref="A9:A10">
    <cfRule type="expression" dxfId="58" priority="61" stopIfTrue="1">
      <formula>(C9="")</formula>
    </cfRule>
  </conditionalFormatting>
  <conditionalFormatting sqref="B7:B10 B19 B12:B16">
    <cfRule type="expression" dxfId="57" priority="60" stopIfTrue="1">
      <formula>(C7="")</formula>
    </cfRule>
  </conditionalFormatting>
  <conditionalFormatting sqref="H7:H10 H19 H12:H16">
    <cfRule type="expression" dxfId="56" priority="59" stopIfTrue="1">
      <formula>H7&lt;&gt;""</formula>
    </cfRule>
  </conditionalFormatting>
  <conditionalFormatting sqref="A11">
    <cfRule type="expression" dxfId="55" priority="58" stopIfTrue="1">
      <formula>(C11="")</formula>
    </cfRule>
  </conditionalFormatting>
  <conditionalFormatting sqref="B11">
    <cfRule type="expression" dxfId="54" priority="57" stopIfTrue="1">
      <formula>(C11="")</formula>
    </cfRule>
  </conditionalFormatting>
  <conditionalFormatting sqref="A11">
    <cfRule type="expression" dxfId="53" priority="56" stopIfTrue="1">
      <formula>(C11="")</formula>
    </cfRule>
  </conditionalFormatting>
  <conditionalFormatting sqref="B11">
    <cfRule type="expression" dxfId="52" priority="55" stopIfTrue="1">
      <formula>(C11="")</formula>
    </cfRule>
  </conditionalFormatting>
  <conditionalFormatting sqref="H11">
    <cfRule type="expression" dxfId="51" priority="54" stopIfTrue="1">
      <formula>H11&lt;&gt;""</formula>
    </cfRule>
  </conditionalFormatting>
  <conditionalFormatting sqref="A18">
    <cfRule type="expression" dxfId="50" priority="53" stopIfTrue="1">
      <formula>(C18="")</formula>
    </cfRule>
  </conditionalFormatting>
  <conditionalFormatting sqref="B18">
    <cfRule type="expression" dxfId="49" priority="52" stopIfTrue="1">
      <formula>(C18="")</formula>
    </cfRule>
  </conditionalFormatting>
  <conditionalFormatting sqref="H18">
    <cfRule type="expression" dxfId="48" priority="51" stopIfTrue="1">
      <formula>H18&lt;&gt;""</formula>
    </cfRule>
  </conditionalFormatting>
  <conditionalFormatting sqref="A17">
    <cfRule type="expression" dxfId="47" priority="50" stopIfTrue="1">
      <formula>(C17="")</formula>
    </cfRule>
  </conditionalFormatting>
  <conditionalFormatting sqref="B17">
    <cfRule type="expression" dxfId="46" priority="49" stopIfTrue="1">
      <formula>(C17="")</formula>
    </cfRule>
  </conditionalFormatting>
  <conditionalFormatting sqref="H17">
    <cfRule type="expression" dxfId="45" priority="48" stopIfTrue="1">
      <formula>H17&lt;&gt;""</formula>
    </cfRule>
  </conditionalFormatting>
  <conditionalFormatting sqref="Q11">
    <cfRule type="expression" dxfId="44" priority="27" stopIfTrue="1">
      <formula>(S11="")</formula>
    </cfRule>
  </conditionalFormatting>
  <conditionalFormatting sqref="R11">
    <cfRule type="expression" dxfId="43" priority="26" stopIfTrue="1">
      <formula>(S11="")</formula>
    </cfRule>
  </conditionalFormatting>
  <conditionalFormatting sqref="W11">
    <cfRule type="expression" dxfId="42" priority="25" stopIfTrue="1">
      <formula>W11&lt;&gt;""</formula>
    </cfRule>
  </conditionalFormatting>
  <conditionalFormatting sqref="Q13 Q7:Q10">
    <cfRule type="expression" dxfId="41" priority="41" stopIfTrue="1">
      <formula>(S7="")</formula>
    </cfRule>
  </conditionalFormatting>
  <conditionalFormatting sqref="R13 R7:R10">
    <cfRule type="expression" dxfId="40" priority="40" stopIfTrue="1">
      <formula>(S7="")</formula>
    </cfRule>
  </conditionalFormatting>
  <conditionalFormatting sqref="Q7">
    <cfRule type="expression" dxfId="39" priority="39" stopIfTrue="1">
      <formula>(S7="")</formula>
    </cfRule>
  </conditionalFormatting>
  <conditionalFormatting sqref="Q7">
    <cfRule type="expression" dxfId="38" priority="38" stopIfTrue="1">
      <formula>(S7="")</formula>
    </cfRule>
  </conditionalFormatting>
  <conditionalFormatting sqref="Q13">
    <cfRule type="expression" dxfId="37" priority="37" stopIfTrue="1">
      <formula>(S13="")</formula>
    </cfRule>
  </conditionalFormatting>
  <conditionalFormatting sqref="R13">
    <cfRule type="expression" dxfId="36" priority="36" stopIfTrue="1">
      <formula>(S13="")</formula>
    </cfRule>
  </conditionalFormatting>
  <conditionalFormatting sqref="W13 W7:W10">
    <cfRule type="expression" dxfId="35" priority="35" stopIfTrue="1">
      <formula>W7&lt;&gt;""</formula>
    </cfRule>
  </conditionalFormatting>
  <conditionalFormatting sqref="Q12">
    <cfRule type="expression" dxfId="34" priority="34" stopIfTrue="1">
      <formula>(S12="")</formula>
    </cfRule>
  </conditionalFormatting>
  <conditionalFormatting sqref="R12">
    <cfRule type="expression" dxfId="33" priority="33" stopIfTrue="1">
      <formula>(S12="")</formula>
    </cfRule>
  </conditionalFormatting>
  <conditionalFormatting sqref="Q12">
    <cfRule type="expression" dxfId="32" priority="32" stopIfTrue="1">
      <formula>(S12="")</formula>
    </cfRule>
  </conditionalFormatting>
  <conditionalFormatting sqref="R12">
    <cfRule type="expression" dxfId="31" priority="31" stopIfTrue="1">
      <formula>(S12="")</formula>
    </cfRule>
  </conditionalFormatting>
  <conditionalFormatting sqref="W12">
    <cfRule type="expression" dxfId="30" priority="30" stopIfTrue="1">
      <formula>W12&lt;&gt;""</formula>
    </cfRule>
  </conditionalFormatting>
  <conditionalFormatting sqref="Q11">
    <cfRule type="expression" dxfId="29" priority="29" stopIfTrue="1">
      <formula>(S11="")</formula>
    </cfRule>
  </conditionalFormatting>
  <conditionalFormatting sqref="R11">
    <cfRule type="expression" dxfId="28" priority="28" stopIfTrue="1">
      <formula>(S11="")</formula>
    </cfRule>
  </conditionalFormatting>
  <conditionalFormatting sqref="Q3">
    <cfRule type="expression" dxfId="27" priority="1262" stopIfTrue="1">
      <formula>SUM(U7:U13)&lt;20</formula>
    </cfRule>
    <cfRule type="expression" dxfId="26" priority="1263" stopIfTrue="1">
      <formula>SUM(U7:U13)&gt;20</formula>
    </cfRule>
  </conditionalFormatting>
  <conditionalFormatting sqref="AA18">
    <cfRule type="expression" dxfId="25" priority="24" stopIfTrue="1">
      <formula>(AC18="")</formula>
    </cfRule>
  </conditionalFormatting>
  <conditionalFormatting sqref="AB18">
    <cfRule type="expression" dxfId="24" priority="23" stopIfTrue="1">
      <formula>(AC18="")</formula>
    </cfRule>
  </conditionalFormatting>
  <conditionalFormatting sqref="AG18">
    <cfRule type="expression" dxfId="23" priority="22" stopIfTrue="1">
      <formula>AG18&lt;&gt;""</formula>
    </cfRule>
  </conditionalFormatting>
  <conditionalFormatting sqref="AA7">
    <cfRule type="expression" dxfId="22" priority="1277" stopIfTrue="1">
      <formula>SUM(AE9:AE20)&lt;33</formula>
    </cfRule>
    <cfRule type="expression" dxfId="21" priority="1278" stopIfTrue="1">
      <formula>SUM(AE9:AE20)&gt;33</formula>
    </cfRule>
  </conditionalFormatting>
  <conditionalFormatting sqref="AB19">
    <cfRule type="expression" dxfId="20" priority="18" stopIfTrue="1">
      <formula>(AC19="")</formula>
    </cfRule>
  </conditionalFormatting>
  <conditionalFormatting sqref="AA20">
    <cfRule type="expression" dxfId="19" priority="21" stopIfTrue="1">
      <formula>(AC20="")</formula>
    </cfRule>
  </conditionalFormatting>
  <conditionalFormatting sqref="AB20">
    <cfRule type="expression" dxfId="18" priority="20" stopIfTrue="1">
      <formula>(AC20="")</formula>
    </cfRule>
  </conditionalFormatting>
  <conditionalFormatting sqref="AA19">
    <cfRule type="expression" dxfId="17" priority="19" stopIfTrue="1">
      <formula>(AC19="")</formula>
    </cfRule>
  </conditionalFormatting>
  <conditionalFormatting sqref="AA8">
    <cfRule type="expression" dxfId="16" priority="1284" stopIfTrue="1">
      <formula>SUM(AE10:AE22)&lt;33</formula>
    </cfRule>
    <cfRule type="expression" dxfId="15" priority="1285" stopIfTrue="1">
      <formula>SUM(AE10:AE22)&gt;33</formula>
    </cfRule>
  </conditionalFormatting>
  <conditionalFormatting sqref="AA3">
    <cfRule type="expression" dxfId="14" priority="1288" stopIfTrue="1">
      <formula>SUM(AE9:AE43)&lt;60</formula>
    </cfRule>
    <cfRule type="expression" dxfId="13" priority="1289" stopIfTrue="1">
      <formula>SUM(AE9:AE43)&gt;60</formula>
    </cfRule>
  </conditionalFormatting>
  <conditionalFormatting sqref="Q22:R22">
    <cfRule type="expression" dxfId="12" priority="17">
      <formula>$Q$22&lt;2</formula>
    </cfRule>
  </conditionalFormatting>
  <conditionalFormatting sqref="A29">
    <cfRule type="expression" dxfId="11" priority="16" stopIfTrue="1">
      <formula>(C29="")</formula>
    </cfRule>
  </conditionalFormatting>
  <conditionalFormatting sqref="B29">
    <cfRule type="expression" dxfId="10" priority="15" stopIfTrue="1">
      <formula>(C29="")</formula>
    </cfRule>
  </conditionalFormatting>
  <conditionalFormatting sqref="A29">
    <cfRule type="expression" dxfId="9" priority="14" stopIfTrue="1">
      <formula>(C29="")</formula>
    </cfRule>
  </conditionalFormatting>
  <conditionalFormatting sqref="B29">
    <cfRule type="expression" dxfId="8" priority="13" stopIfTrue="1">
      <formula>(C29="")</formula>
    </cfRule>
  </conditionalFormatting>
  <conditionalFormatting sqref="A30:A44">
    <cfRule type="expression" dxfId="7" priority="8" stopIfTrue="1">
      <formula>(C30="")</formula>
    </cfRule>
  </conditionalFormatting>
  <conditionalFormatting sqref="B30:B44">
    <cfRule type="expression" dxfId="6" priority="7" stopIfTrue="1">
      <formula>(C30="")</formula>
    </cfRule>
  </conditionalFormatting>
  <conditionalFormatting sqref="A30:A44">
    <cfRule type="expression" dxfId="5" priority="6" stopIfTrue="1">
      <formula>(C30="")</formula>
    </cfRule>
  </conditionalFormatting>
  <conditionalFormatting sqref="B30:B44">
    <cfRule type="expression" dxfId="4" priority="5" stopIfTrue="1">
      <formula>(C30="")</formula>
    </cfRule>
  </conditionalFormatting>
  <conditionalFormatting sqref="I29:I44">
    <cfRule type="expression" dxfId="3" priority="4" stopIfTrue="1">
      <formula>(K29="")</formula>
    </cfRule>
  </conditionalFormatting>
  <conditionalFormatting sqref="J29:J44">
    <cfRule type="expression" dxfId="2" priority="3" stopIfTrue="1">
      <formula>(K29="")</formula>
    </cfRule>
  </conditionalFormatting>
  <conditionalFormatting sqref="I29:I44">
    <cfRule type="expression" dxfId="1" priority="2" stopIfTrue="1">
      <formula>(K29="")</formula>
    </cfRule>
  </conditionalFormatting>
  <conditionalFormatting sqref="J29:J44">
    <cfRule type="expression" dxfId="0" priority="1" stopIfTrue="1">
      <formula>(K29="")</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94" customWidth="1"/>
    <col min="2" max="2" width="18.5" style="94" customWidth="1"/>
    <col min="3" max="3" width="12" style="94" customWidth="1"/>
    <col min="4" max="4" width="19.5" style="94" customWidth="1"/>
    <col min="5" max="5" width="32.83203125" style="97" customWidth="1"/>
    <col min="6" max="6" width="11.33203125" style="97" customWidth="1"/>
    <col min="7" max="7" width="9.1640625" style="94" hidden="1" customWidth="1"/>
    <col min="8" max="8" width="0.5" style="94" customWidth="1"/>
    <col min="9" max="9" width="9.1640625" style="94" hidden="1" customWidth="1"/>
    <col min="10" max="16384" width="9.1640625" style="94"/>
  </cols>
  <sheetData>
    <row r="1" spans="1:8" s="66" customFormat="1" ht="18.5" customHeight="1" x14ac:dyDescent="0.2">
      <c r="A1" s="189" t="s">
        <v>40</v>
      </c>
      <c r="B1" s="189"/>
      <c r="C1" s="189"/>
      <c r="D1" s="189"/>
      <c r="E1" s="189"/>
      <c r="F1" s="189"/>
      <c r="G1" s="65"/>
      <c r="H1" s="65"/>
    </row>
    <row r="2" spans="1:8" s="68" customFormat="1" ht="16" customHeight="1" x14ac:dyDescent="0.2">
      <c r="A2" s="190" t="s">
        <v>41</v>
      </c>
      <c r="B2" s="190"/>
      <c r="C2" s="190"/>
      <c r="D2" s="190"/>
      <c r="E2" s="190"/>
      <c r="F2" s="190"/>
      <c r="G2" s="67"/>
      <c r="H2" s="67"/>
    </row>
    <row r="3" spans="1:8" s="68" customFormat="1" ht="14.75" customHeight="1" x14ac:dyDescent="0.2">
      <c r="A3" s="190" t="s">
        <v>74</v>
      </c>
      <c r="B3" s="190"/>
      <c r="C3" s="190"/>
      <c r="D3" s="190"/>
      <c r="E3" s="190"/>
      <c r="F3" s="190"/>
      <c r="G3" s="67"/>
      <c r="H3" s="67"/>
    </row>
    <row r="4" spans="1:8" s="68" customFormat="1" ht="16" x14ac:dyDescent="0.2">
      <c r="A4" s="69"/>
      <c r="B4" s="69"/>
      <c r="C4" s="69"/>
      <c r="D4" s="69"/>
      <c r="E4" s="70"/>
      <c r="F4" s="70"/>
      <c r="G4" s="67"/>
      <c r="H4" s="67"/>
    </row>
    <row r="5" spans="1:8" s="68" customFormat="1" ht="30.75" customHeight="1" x14ac:dyDescent="0.2">
      <c r="A5" s="69"/>
      <c r="B5" s="69"/>
      <c r="C5" s="69"/>
      <c r="D5" s="69"/>
      <c r="E5" s="70"/>
      <c r="F5" s="70"/>
      <c r="G5" s="67"/>
      <c r="H5" s="67"/>
    </row>
    <row r="6" spans="1:8" s="68" customFormat="1" ht="18" x14ac:dyDescent="0.2">
      <c r="A6" s="71" t="s">
        <v>42</v>
      </c>
      <c r="B6" s="72"/>
      <c r="C6" s="72"/>
      <c r="D6" s="72"/>
      <c r="E6" s="73" t="s">
        <v>43</v>
      </c>
      <c r="F6" s="70"/>
      <c r="G6" s="67"/>
      <c r="H6" s="67"/>
    </row>
    <row r="7" spans="1:8" s="68" customFormat="1" ht="18" x14ac:dyDescent="0.2">
      <c r="A7" s="69"/>
      <c r="B7" s="191" t="str">
        <f>'AGLE-INTL'!B1:Q1</f>
        <v>LNAME, FNAME</v>
      </c>
      <c r="C7" s="191"/>
      <c r="D7" s="191"/>
      <c r="E7" s="192"/>
      <c r="F7" s="193"/>
      <c r="G7" s="67"/>
      <c r="H7" s="67"/>
    </row>
    <row r="8" spans="1:8" s="68" customFormat="1" ht="10.5" customHeight="1" x14ac:dyDescent="0.2">
      <c r="A8" s="69"/>
      <c r="B8" s="69"/>
      <c r="C8" s="69"/>
      <c r="D8" s="69"/>
      <c r="E8" s="70"/>
      <c r="F8" s="70"/>
      <c r="G8" s="67"/>
      <c r="H8" s="67"/>
    </row>
    <row r="9" spans="1:8" s="68" customFormat="1" ht="18" x14ac:dyDescent="0.2">
      <c r="A9" s="71" t="s">
        <v>1</v>
      </c>
      <c r="B9" s="72"/>
      <c r="C9" s="72"/>
      <c r="D9" s="72"/>
      <c r="E9" s="73" t="s">
        <v>44</v>
      </c>
      <c r="F9" s="70"/>
      <c r="G9" s="67"/>
      <c r="H9" s="67"/>
    </row>
    <row r="10" spans="1:8" s="68" customFormat="1" ht="18.5" customHeight="1" x14ac:dyDescent="0.2">
      <c r="A10" s="69"/>
      <c r="B10" s="194">
        <f>'AGLE-INTL'!S1</f>
        <v>99999999</v>
      </c>
      <c r="C10" s="194"/>
      <c r="D10" s="194"/>
      <c r="E10" s="110">
        <f>'AGLE-INTL'!Q15</f>
        <v>0</v>
      </c>
      <c r="F10" s="70"/>
      <c r="G10" s="67"/>
      <c r="H10" s="67"/>
    </row>
    <row r="11" spans="1:8" s="68" customFormat="1" ht="18" x14ac:dyDescent="0.2">
      <c r="A11" s="71"/>
      <c r="B11" s="72"/>
      <c r="C11" s="72"/>
      <c r="D11" s="72"/>
      <c r="E11" s="74"/>
      <c r="F11" s="70"/>
      <c r="G11" s="67"/>
      <c r="H11" s="67"/>
    </row>
    <row r="12" spans="1:8" s="68" customFormat="1" ht="18" x14ac:dyDescent="0.2">
      <c r="A12" s="73" t="s">
        <v>45</v>
      </c>
      <c r="B12" s="70"/>
      <c r="C12" s="70"/>
      <c r="D12" s="70"/>
      <c r="E12" s="75" t="s">
        <v>46</v>
      </c>
      <c r="F12" s="75"/>
      <c r="G12" s="67"/>
      <c r="H12" s="67"/>
    </row>
    <row r="13" spans="1:8" s="68" customFormat="1" ht="18" x14ac:dyDescent="0.2">
      <c r="A13" s="76"/>
      <c r="B13" s="195"/>
      <c r="C13" s="195"/>
      <c r="D13" s="195"/>
      <c r="E13" s="196" t="str">
        <f>'AGLE-INTL'!Z1</f>
        <v>AGLE-INTL</v>
      </c>
      <c r="F13" s="196"/>
      <c r="G13" s="197"/>
      <c r="H13" s="67"/>
    </row>
    <row r="14" spans="1:8" s="68" customFormat="1" ht="10.5" customHeight="1" x14ac:dyDescent="0.2">
      <c r="A14" s="69"/>
      <c r="B14" s="198"/>
      <c r="C14" s="198"/>
      <c r="D14" s="77"/>
      <c r="E14" s="70"/>
      <c r="F14" s="70"/>
      <c r="G14" s="67"/>
      <c r="H14" s="67"/>
    </row>
    <row r="15" spans="1:8" s="68" customFormat="1" ht="18" x14ac:dyDescent="0.2">
      <c r="A15" s="71" t="s">
        <v>47</v>
      </c>
      <c r="B15" s="72"/>
      <c r="C15" s="72"/>
      <c r="D15" s="72"/>
      <c r="E15" s="73" t="s">
        <v>48</v>
      </c>
      <c r="F15" s="70"/>
      <c r="G15" s="67"/>
      <c r="H15" s="67"/>
    </row>
    <row r="16" spans="1:8" s="68" customFormat="1" ht="18" x14ac:dyDescent="0.2">
      <c r="A16" s="69"/>
      <c r="B16" s="191" t="str">
        <f>'AGLE-INTL'!AG1</f>
        <v>ADVISOR</v>
      </c>
      <c r="C16" s="191"/>
      <c r="D16" s="78"/>
      <c r="E16" s="79" t="str">
        <f>'AGLE-INTL'!Q18</f>
        <v>N/A</v>
      </c>
      <c r="F16" s="70"/>
      <c r="G16" s="67"/>
      <c r="H16" s="67"/>
    </row>
    <row r="17" spans="1:8" s="68" customFormat="1" ht="10.5" customHeight="1" x14ac:dyDescent="0.2">
      <c r="A17" s="69"/>
      <c r="B17" s="69"/>
      <c r="C17" s="69"/>
      <c r="D17" s="69"/>
      <c r="E17" s="70"/>
      <c r="F17" s="70"/>
      <c r="G17" s="67"/>
      <c r="H17" s="67"/>
    </row>
    <row r="18" spans="1:8" s="68" customFormat="1" ht="18" x14ac:dyDescent="0.2">
      <c r="A18" s="71"/>
      <c r="B18" s="69" t="s">
        <v>49</v>
      </c>
      <c r="C18" s="80"/>
      <c r="D18" s="72"/>
      <c r="E18" s="73" t="s">
        <v>75</v>
      </c>
      <c r="F18" s="70"/>
      <c r="G18" s="67"/>
      <c r="H18" s="67"/>
    </row>
    <row r="19" spans="1:8" s="68" customFormat="1" ht="16" customHeight="1" x14ac:dyDescent="0.2">
      <c r="A19" s="69"/>
      <c r="B19" s="199"/>
      <c r="C19" s="199"/>
      <c r="D19" s="78"/>
      <c r="E19" s="79" t="str">
        <f>'AGLE-INTL'!Q22</f>
        <v>N/A</v>
      </c>
      <c r="F19" s="70"/>
      <c r="G19" s="67"/>
      <c r="H19" s="67"/>
    </row>
    <row r="20" spans="1:8" s="68" customFormat="1" ht="21.5" customHeight="1" x14ac:dyDescent="0.2">
      <c r="A20" s="71" t="s">
        <v>50</v>
      </c>
      <c r="B20" s="72"/>
      <c r="C20" s="81">
        <f>'AGLE-INTL'!Q17</f>
        <v>0</v>
      </c>
      <c r="D20" s="82"/>
      <c r="E20" s="70" t="s">
        <v>76</v>
      </c>
      <c r="F20" s="83">
        <f>'AGLE-INTL'!Q19</f>
        <v>0</v>
      </c>
      <c r="G20" s="67"/>
      <c r="H20" s="67"/>
    </row>
    <row r="21" spans="1:8" s="68" customFormat="1" ht="18" x14ac:dyDescent="0.2">
      <c r="A21" s="71" t="s">
        <v>51</v>
      </c>
      <c r="B21" s="72"/>
      <c r="C21" s="188"/>
      <c r="D21" s="188"/>
      <c r="E21" s="70" t="s">
        <v>77</v>
      </c>
      <c r="F21" s="83">
        <f>'AGLE-INTL'!Q21</f>
        <v>0</v>
      </c>
      <c r="G21" s="67"/>
      <c r="H21" s="67"/>
    </row>
    <row r="22" spans="1:8" s="68" customFormat="1" ht="5.25" customHeight="1" x14ac:dyDescent="0.2">
      <c r="A22" s="69"/>
      <c r="B22" s="69"/>
      <c r="C22" s="69"/>
      <c r="D22" s="69"/>
      <c r="E22" s="70"/>
      <c r="F22" s="70"/>
      <c r="G22" s="67"/>
      <c r="H22" s="67"/>
    </row>
    <row r="23" spans="1:8" s="68" customFormat="1" ht="18" x14ac:dyDescent="0.2">
      <c r="A23" s="71" t="s">
        <v>52</v>
      </c>
      <c r="B23" s="69"/>
      <c r="C23" s="69"/>
      <c r="D23" s="103"/>
      <c r="E23" s="70"/>
      <c r="F23" s="70"/>
      <c r="G23" s="67"/>
      <c r="H23" s="67"/>
    </row>
    <row r="24" spans="1:8" s="68" customFormat="1" ht="3.5" customHeight="1" x14ac:dyDescent="0.2">
      <c r="A24" s="72"/>
      <c r="B24" s="69"/>
      <c r="C24" s="69"/>
      <c r="D24" s="69"/>
      <c r="E24" s="70"/>
      <c r="F24" s="70"/>
      <c r="G24" s="67"/>
      <c r="H24" s="67"/>
    </row>
    <row r="25" spans="1:8" s="68" customFormat="1" ht="48.75" customHeight="1" x14ac:dyDescent="0.2">
      <c r="A25" s="84"/>
      <c r="B25" s="182"/>
      <c r="C25" s="183"/>
      <c r="D25" s="183"/>
      <c r="E25" s="183"/>
      <c r="F25" s="183"/>
      <c r="G25" s="67"/>
      <c r="H25" s="67"/>
    </row>
    <row r="26" spans="1:8" s="68" customFormat="1" ht="3.5" customHeight="1" x14ac:dyDescent="0.2">
      <c r="A26" s="69"/>
      <c r="B26" s="69"/>
      <c r="C26" s="69"/>
      <c r="D26" s="69"/>
      <c r="E26" s="70"/>
      <c r="F26" s="70"/>
      <c r="G26" s="67"/>
      <c r="H26" s="67"/>
    </row>
    <row r="27" spans="1:8" s="68" customFormat="1" ht="23.75" customHeight="1" x14ac:dyDescent="0.2">
      <c r="A27" s="71" t="s">
        <v>53</v>
      </c>
      <c r="B27" s="69"/>
      <c r="C27" s="69"/>
      <c r="D27" s="85"/>
      <c r="E27" s="70" t="s">
        <v>78</v>
      </c>
      <c r="F27" s="70"/>
      <c r="G27" s="67"/>
      <c r="H27" s="67"/>
    </row>
    <row r="28" spans="1:8" s="68" customFormat="1" ht="21.5" hidden="1" customHeight="1" x14ac:dyDescent="0.2">
      <c r="A28" s="69"/>
      <c r="B28" s="184"/>
      <c r="C28" s="184"/>
      <c r="D28" s="86"/>
      <c r="E28" s="70"/>
      <c r="F28" s="70"/>
      <c r="G28" s="67"/>
      <c r="H28" s="67"/>
    </row>
    <row r="29" spans="1:8" s="68" customFormat="1" ht="19.5" customHeight="1" x14ac:dyDescent="0.2">
      <c r="A29" s="87"/>
      <c r="B29" s="185"/>
      <c r="C29" s="185"/>
      <c r="D29" s="185"/>
      <c r="E29" s="186"/>
      <c r="F29" s="186"/>
      <c r="G29" s="67"/>
      <c r="H29" s="67"/>
    </row>
    <row r="30" spans="1:8" s="68" customFormat="1" ht="7" customHeight="1" x14ac:dyDescent="0.2">
      <c r="A30" s="71"/>
      <c r="B30" s="69"/>
      <c r="C30" s="69"/>
      <c r="D30" s="88"/>
      <c r="E30" s="70"/>
      <c r="F30" s="70"/>
      <c r="G30" s="67"/>
      <c r="H30" s="67"/>
    </row>
    <row r="31" spans="1:8" s="68" customFormat="1" ht="19.5" customHeight="1" x14ac:dyDescent="0.2">
      <c r="A31" s="71" t="s">
        <v>54</v>
      </c>
      <c r="B31" s="69"/>
      <c r="C31" s="69"/>
      <c r="D31" s="89"/>
      <c r="E31" s="90"/>
      <c r="F31" s="70"/>
      <c r="G31" s="67"/>
      <c r="H31" s="67"/>
    </row>
    <row r="32" spans="1:8" s="68" customFormat="1" ht="16" customHeight="1" x14ac:dyDescent="0.2">
      <c r="A32" s="69"/>
      <c r="B32" s="91"/>
      <c r="C32" s="71"/>
      <c r="D32" s="71"/>
      <c r="E32" s="70" t="s">
        <v>55</v>
      </c>
      <c r="F32" s="70"/>
      <c r="G32" s="67"/>
      <c r="H32" s="67"/>
    </row>
    <row r="33" spans="1:9" s="68" customFormat="1" ht="7" customHeight="1" x14ac:dyDescent="0.2">
      <c r="A33" s="69"/>
      <c r="B33" s="71"/>
      <c r="C33" s="71"/>
      <c r="D33" s="71"/>
      <c r="E33" s="70"/>
      <c r="F33" s="70"/>
      <c r="G33" s="67"/>
      <c r="H33" s="67"/>
    </row>
    <row r="34" spans="1:9" s="68" customFormat="1" ht="16.5" customHeight="1" x14ac:dyDescent="0.2">
      <c r="A34" s="69"/>
      <c r="B34" s="69"/>
      <c r="C34" s="69"/>
      <c r="D34" s="69"/>
      <c r="E34" s="70"/>
      <c r="F34" s="70"/>
      <c r="G34" s="67"/>
      <c r="H34" s="67"/>
    </row>
    <row r="35" spans="1:9" s="68" customFormat="1" ht="16" x14ac:dyDescent="0.2">
      <c r="A35" s="69"/>
      <c r="B35" s="69"/>
      <c r="C35" s="69"/>
      <c r="D35" s="69"/>
      <c r="E35" s="70"/>
      <c r="F35" s="70"/>
      <c r="G35" s="67"/>
      <c r="H35" s="67"/>
    </row>
    <row r="36" spans="1:9" s="68" customFormat="1" ht="16" x14ac:dyDescent="0.2">
      <c r="A36" s="69"/>
      <c r="B36" s="69"/>
      <c r="C36" s="69"/>
      <c r="D36" s="69"/>
      <c r="E36" s="70"/>
      <c r="F36" s="70"/>
      <c r="G36" s="67"/>
      <c r="H36" s="67"/>
    </row>
    <row r="37" spans="1:9" ht="19.5" customHeight="1" x14ac:dyDescent="0.2">
      <c r="A37" s="69"/>
      <c r="B37" s="69"/>
      <c r="C37" s="69"/>
      <c r="D37" s="69"/>
      <c r="E37" s="92"/>
      <c r="F37" s="92"/>
      <c r="G37" s="93"/>
      <c r="H37" s="93"/>
    </row>
    <row r="38" spans="1:9" ht="18" x14ac:dyDescent="0.2">
      <c r="A38" s="71" t="s">
        <v>56</v>
      </c>
      <c r="B38" s="95"/>
      <c r="C38" s="95"/>
      <c r="D38" s="95"/>
      <c r="E38" s="96"/>
      <c r="F38" s="96"/>
      <c r="G38" s="93"/>
      <c r="H38" s="93"/>
    </row>
    <row r="39" spans="1:9" ht="16" x14ac:dyDescent="0.2">
      <c r="A39" s="92"/>
      <c r="B39" s="187" t="s">
        <v>79</v>
      </c>
      <c r="C39" s="187"/>
      <c r="D39" s="187"/>
      <c r="E39" s="187"/>
      <c r="F39" s="187"/>
      <c r="G39" s="187"/>
      <c r="H39" s="187"/>
      <c r="I39" s="187"/>
    </row>
    <row r="40" spans="1:9" x14ac:dyDescent="0.15">
      <c r="A40" s="95"/>
      <c r="B40" s="95"/>
      <c r="C40" s="95"/>
      <c r="D40" s="95"/>
      <c r="E40" s="92"/>
      <c r="F40" s="92"/>
      <c r="G40" s="93"/>
      <c r="H40" s="93"/>
    </row>
    <row r="41" spans="1:9" ht="3.75" customHeight="1" x14ac:dyDescent="0.15">
      <c r="A41" s="95"/>
      <c r="B41" s="95"/>
      <c r="C41" s="95"/>
      <c r="D41" s="95"/>
      <c r="E41" s="96"/>
      <c r="F41" s="96"/>
      <c r="G41" s="93"/>
      <c r="H41" s="93"/>
    </row>
    <row r="42" spans="1:9" ht="14.75" customHeight="1" x14ac:dyDescent="0.2">
      <c r="A42" s="95"/>
      <c r="B42" s="181" t="s">
        <v>80</v>
      </c>
      <c r="C42" s="181"/>
      <c r="D42" s="181"/>
      <c r="E42" s="181"/>
      <c r="F42" s="181"/>
      <c r="G42" s="181"/>
      <c r="H42" s="181"/>
      <c r="I42" s="181"/>
    </row>
    <row r="43" spans="1:9" x14ac:dyDescent="0.15">
      <c r="C43" s="96"/>
      <c r="D43" s="96"/>
    </row>
    <row r="44" spans="1:9" x14ac:dyDescent="0.15">
      <c r="E44" s="96"/>
      <c r="F44" s="96"/>
    </row>
    <row r="45" spans="1:9" ht="13.75" customHeight="1" x14ac:dyDescent="0.2">
      <c r="B45" s="181" t="s">
        <v>81</v>
      </c>
      <c r="C45" s="181"/>
      <c r="D45" s="181"/>
      <c r="E45" s="181"/>
      <c r="F45" s="181"/>
      <c r="G45" s="181"/>
      <c r="H45" s="181"/>
      <c r="I45" s="181"/>
    </row>
    <row r="46" spans="1:9" x14ac:dyDescent="0.15">
      <c r="C46" s="98"/>
      <c r="D46" s="98"/>
    </row>
  </sheetData>
  <sheetProtection algorithmName="SHA-512" hashValue="lGFdDPn5z/iCeRIBbb4srhtj/D4I9DdrHA2SLO3pQapFux7wNOt/uQ4zVbrEqw6x686IDsKle8KFYUTivGM9hw==" saltValue="4iwSh+OqtOZNFiBPr0i0oQ=="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9.1640625" defaultRowHeight="14.75" customHeight="1" x14ac:dyDescent="0.15"/>
  <cols>
    <col min="1" max="1" width="10.5" style="101" customWidth="1"/>
    <col min="2" max="2" width="86.5" style="102" customWidth="1"/>
    <col min="3" max="16384" width="9.1640625" style="94"/>
  </cols>
  <sheetData>
    <row r="1" spans="1:2" ht="25.25" customHeight="1" thickBot="1" x14ac:dyDescent="0.2">
      <c r="A1" s="99" t="s">
        <v>57</v>
      </c>
      <c r="B1" s="100" t="s">
        <v>58</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AGLE-INTL</vt:lpstr>
      <vt:lpstr>GRAD CHECK</vt:lpstr>
      <vt:lpstr>ADVISOR'S NOTES</vt:lpstr>
      <vt:lpstr>'AGLE-INTL'!Print_Area</vt:lpstr>
      <vt:lpstr>'GRAD CHECK'!Print_Area</vt:lpstr>
    </vt:vector>
  </TitlesOfParts>
  <Company>Weiser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 degree sheets</dc:title>
  <dc:creator>tiers@okstate.edu</dc:creator>
  <cp:lastModifiedBy>Microsoft Office User</cp:lastModifiedBy>
  <cp:lastPrinted>2021-03-22T14:43:15Z</cp:lastPrinted>
  <dcterms:created xsi:type="dcterms:W3CDTF">1999-10-24T20:59:00Z</dcterms:created>
  <dcterms:modified xsi:type="dcterms:W3CDTF">2022-06-16T20:49:51Z</dcterms:modified>
</cp:coreProperties>
</file>