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CC7422B2-D022-8A42-9354-894F529F6A08}" xr6:coauthVersionLast="47" xr6:coauthVersionMax="47" xr10:uidLastSave="{00000000-0000-0000-0000-000000000000}"/>
  <bookViews>
    <workbookView xWindow="0" yWindow="500" windowWidth="29040" windowHeight="15840" xr2:uid="{00000000-000D-0000-FFFF-FFFF00000000}"/>
  </bookViews>
  <sheets>
    <sheet name="ANSI-PVAS" sheetId="3" r:id="rId1"/>
    <sheet name="GRAD CHECK" sheetId="5" r:id="rId2"/>
    <sheet name="ADVISOR'S NOTES" sheetId="1" r:id="rId3"/>
  </sheets>
  <definedNames>
    <definedName name="_xlnm.Print_Area" localSheetId="0">'ANSI-PVAS'!$A$1:$AI$41</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3" l="1"/>
  <c r="F28" i="3"/>
  <c r="G28" i="3"/>
  <c r="M28" i="3"/>
  <c r="N28" i="3"/>
  <c r="O28"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AF31" i="3" l="1"/>
  <c r="AE31" i="3"/>
  <c r="AD31" i="3"/>
  <c r="AF30" i="3"/>
  <c r="AE30" i="3"/>
  <c r="AD30" i="3"/>
  <c r="V13" i="3" l="1"/>
  <c r="U13" i="3"/>
  <c r="T13" i="3"/>
  <c r="G16" i="3" l="1"/>
  <c r="F16" i="3"/>
  <c r="E16" i="3"/>
  <c r="AF34" i="3" l="1"/>
  <c r="AE34" i="3"/>
  <c r="AD34" i="3"/>
  <c r="AF35" i="3"/>
  <c r="AE35" i="3"/>
  <c r="AD35" i="3"/>
  <c r="AF33" i="3"/>
  <c r="AE33" i="3"/>
  <c r="AD33" i="3"/>
  <c r="AF36" i="3"/>
  <c r="AE36" i="3"/>
  <c r="AD36" i="3"/>
  <c r="AF37" i="3"/>
  <c r="AE37" i="3"/>
  <c r="AD37" i="3"/>
  <c r="AF38" i="3"/>
  <c r="AE38" i="3"/>
  <c r="AD38" i="3"/>
  <c r="AF25" i="3"/>
  <c r="AE25" i="3"/>
  <c r="AD25" i="3"/>
  <c r="AF27" i="3" l="1"/>
  <c r="AE27" i="3"/>
  <c r="AD27" i="3"/>
  <c r="AF23" i="3"/>
  <c r="AE23" i="3"/>
  <c r="AD23" i="3"/>
  <c r="AD24" i="3"/>
  <c r="AE24" i="3"/>
  <c r="AF24" i="3"/>
  <c r="AF26" i="3"/>
  <c r="AE26" i="3"/>
  <c r="AD26" i="3"/>
  <c r="E10" i="5" l="1"/>
  <c r="B16" i="5" l="1"/>
  <c r="E13" i="5"/>
  <c r="B10" i="5"/>
  <c r="B7" i="5"/>
  <c r="AF29" i="3" l="1"/>
  <c r="AE29" i="3"/>
  <c r="AD29" i="3"/>
  <c r="AF28" i="3"/>
  <c r="AE28" i="3"/>
  <c r="AD28" i="3"/>
  <c r="G17" i="3" l="1"/>
  <c r="F17" i="3"/>
  <c r="E17" i="3"/>
  <c r="G8" i="3"/>
  <c r="F8" i="3"/>
  <c r="E8" i="3"/>
  <c r="AF39" i="3" l="1"/>
  <c r="AE39" i="3"/>
  <c r="AD39" i="3"/>
  <c r="AF19" i="3"/>
  <c r="AE19" i="3"/>
  <c r="AD19" i="3"/>
  <c r="O27" i="3" l="1"/>
  <c r="N27" i="3"/>
  <c r="M27" i="3"/>
  <c r="G27" i="3"/>
  <c r="F27" i="3"/>
  <c r="E27" i="3"/>
  <c r="AF20" i="3"/>
  <c r="AE20" i="3"/>
  <c r="AD20" i="3"/>
  <c r="AF18" i="3"/>
  <c r="AE18" i="3"/>
  <c r="AD18" i="3"/>
  <c r="G20" i="3"/>
  <c r="F20" i="3"/>
  <c r="E20" i="3"/>
  <c r="G19" i="3"/>
  <c r="F19" i="3"/>
  <c r="E19" i="3"/>
  <c r="G18" i="3"/>
  <c r="F18" i="3"/>
  <c r="E18" i="3"/>
  <c r="G15" i="3"/>
  <c r="F15" i="3"/>
  <c r="E15" i="3"/>
  <c r="G14" i="3"/>
  <c r="F14" i="3"/>
  <c r="E14" i="3"/>
  <c r="G13" i="3"/>
  <c r="F13" i="3"/>
  <c r="E13" i="3"/>
  <c r="V12" i="3"/>
  <c r="Q19" i="3" s="1"/>
  <c r="F20" i="5" s="1"/>
  <c r="U12" i="3"/>
  <c r="Q20" i="3" s="1"/>
  <c r="T12" i="3"/>
  <c r="V11" i="3"/>
  <c r="U11" i="3"/>
  <c r="T11" i="3"/>
  <c r="G12" i="3"/>
  <c r="F12" i="3"/>
  <c r="E12" i="3"/>
  <c r="AF11" i="3"/>
  <c r="AE11" i="3"/>
  <c r="AD11" i="3"/>
  <c r="G11" i="3"/>
  <c r="F11" i="3"/>
  <c r="E11" i="3"/>
  <c r="AF10" i="3"/>
  <c r="AE10" i="3"/>
  <c r="AD10" i="3"/>
  <c r="V10" i="3"/>
  <c r="U10" i="3"/>
  <c r="T10" i="3"/>
  <c r="G10" i="3"/>
  <c r="F10" i="3"/>
  <c r="E10" i="3"/>
  <c r="V9" i="3"/>
  <c r="U9" i="3"/>
  <c r="T9" i="3"/>
  <c r="G9" i="3"/>
  <c r="F9" i="3"/>
  <c r="E9" i="3"/>
  <c r="AF9" i="3"/>
  <c r="AE9" i="3"/>
  <c r="AD9" i="3"/>
  <c r="V8" i="3"/>
  <c r="U8" i="3"/>
  <c r="T8" i="3"/>
  <c r="V7" i="3"/>
  <c r="U7" i="3"/>
  <c r="T7" i="3"/>
  <c r="G7" i="3"/>
  <c r="F7" i="3"/>
  <c r="E7" i="3"/>
  <c r="Q21" i="3" l="1"/>
  <c r="F21" i="5" s="1"/>
  <c r="Q17" i="3"/>
  <c r="C20" i="5" s="1"/>
  <c r="Q18" i="3"/>
  <c r="E16" i="5" s="1"/>
  <c r="Q22" i="3" l="1"/>
  <c r="E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Salas, Anna M</author>
    <author>Tiers</author>
    <author>Hood, Patty</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HORT 1013
or SOIL 1113 or 2124</t>
        </r>
      </text>
    </comment>
    <comment ref="C9" authorId="2" shapeId="0" xr:uid="{00000000-0006-0000-0000-000004000000}">
      <text>
        <r>
          <rPr>
            <sz val="9"/>
            <color indexed="81"/>
            <rFont val="Tahoma"/>
            <family val="2"/>
          </rPr>
          <t>or 1483 or 1493</t>
        </r>
      </text>
    </comment>
    <comment ref="S11" authorId="2" shapeId="0" xr:uid="{00000000-0006-0000-0000-000005000000}">
      <text>
        <r>
          <rPr>
            <sz val="9"/>
            <color indexed="81"/>
            <rFont val="Tahoma"/>
            <family val="2"/>
          </rPr>
          <t>or 2253</t>
        </r>
      </text>
    </comment>
    <comment ref="C12" authorId="3" shapeId="0" xr:uid="{00000000-0006-0000-0000-000006000000}">
      <text>
        <r>
          <rPr>
            <sz val="9"/>
            <color indexed="81"/>
            <rFont val="Tahoma"/>
            <family val="2"/>
          </rPr>
          <t>or STAT 2013 or 2023</t>
        </r>
      </text>
    </comment>
    <comment ref="S12" authorId="2" shapeId="0" xr:uid="{00000000-0006-0000-0000-000007000000}">
      <text>
        <r>
          <rPr>
            <sz val="9"/>
            <color indexed="81"/>
            <rFont val="Tahoma"/>
            <family val="2"/>
          </rPr>
          <t>or ENGL 3323</t>
        </r>
      </text>
    </comment>
    <comment ref="S13" authorId="2" shapeId="0" xr:uid="{00000000-0006-0000-0000-000008000000}">
      <text>
        <r>
          <rPr>
            <sz val="9"/>
            <color indexed="81"/>
            <rFont val="Tahoma"/>
            <family val="2"/>
          </rPr>
          <t>or 3733
or AGCM 3203</t>
        </r>
      </text>
    </comment>
    <comment ref="AC27" authorId="2" shapeId="0" xr:uid="{00000000-0006-0000-0000-000009000000}">
      <text>
        <r>
          <rPr>
            <sz val="9"/>
            <color indexed="81"/>
            <rFont val="Tahoma"/>
            <family val="2"/>
          </rPr>
          <t>or 3204
or ANSI 3414</t>
        </r>
      </text>
    </comment>
    <comment ref="AC29" authorId="2" shapeId="0" xr:uid="{00000000-0006-0000-0000-00000A000000}">
      <text>
        <r>
          <rPr>
            <sz val="9"/>
            <color indexed="81"/>
            <rFont val="Tahoma"/>
            <family val="2"/>
          </rPr>
          <t>5 hours upper-division organic chemistry</t>
        </r>
      </text>
    </comment>
    <comment ref="AC30" authorId="2" shapeId="0" xr:uid="{00000000-0006-0000-0000-00000B000000}">
      <text>
        <r>
          <rPr>
            <sz val="9"/>
            <color indexed="81"/>
            <rFont val="Tahoma"/>
            <family val="2"/>
          </rPr>
          <t>5 hours upper-division organic chemistry</t>
        </r>
      </text>
    </comment>
    <comment ref="AC31" authorId="2" shapeId="0" xr:uid="{00000000-0006-0000-0000-00000C000000}">
      <text>
        <r>
          <rPr>
            <sz val="9"/>
            <color indexed="81"/>
            <rFont val="Tahoma"/>
            <family val="2"/>
          </rPr>
          <t>5 hours upper-division organic chemistry</t>
        </r>
      </text>
    </comment>
  </commentList>
</comments>
</file>

<file path=xl/sharedStrings.xml><?xml version="1.0" encoding="utf-8"?>
<sst xmlns="http://schemas.openxmlformats.org/spreadsheetml/2006/main" count="125" uniqueCount="82">
  <si>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</si>
  <si>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</si>
  <si>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</si>
  <si>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</si>
  <si>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</si>
  <si>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</si>
  <si>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</si>
  <si>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</si>
  <si>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</si>
  <si>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</si>
  <si>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</si>
  <si>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</si>
  <si>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</si>
  <si>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</si>
  <si>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</si>
  <si>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</si>
  <si>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</si>
  <si>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</si>
  <si>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</si>
  <si>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</si>
  <si>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</si>
  <si>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</si>
  <si>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</si>
  <si>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</si>
  <si>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</si>
  <si>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</si>
  <si>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</si>
  <si>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</si>
  <si>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</si>
  <si>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</si>
  <si>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</si>
  <si>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</si>
  <si>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CHEM</t>
  </si>
  <si>
    <t>BIOC</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</si>
  <si>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</si>
  <si>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</si>
  <si>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</si>
  <si>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</si>
  <si>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</si>
  <si>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</si>
  <si>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</si>
  <si>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</si>
  <si>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</si>
  <si>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</si>
  <si>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</si>
  <si>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</si>
  <si>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</si>
  <si>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PHYS</t>
  </si>
  <si>
    <t>(D)</t>
  </si>
  <si>
    <t>PLNT</t>
  </si>
  <si>
    <t>ANSI</t>
  </si>
  <si>
    <t>MICR</t>
  </si>
  <si>
    <t>Elective Hours:</t>
  </si>
  <si>
    <t>Total Hours to Date:</t>
  </si>
  <si>
    <t>(hrs. = current courses + deficiencies)</t>
  </si>
  <si>
    <t>APPROVED BY:</t>
  </si>
  <si>
    <t>ADVISOR</t>
  </si>
  <si>
    <t>AGCM</t>
  </si>
  <si>
    <t>ANSI-PVAS</t>
  </si>
  <si>
    <t xml:space="preserve">BIOL </t>
  </si>
  <si>
    <t xml:space="preserve">CHEM </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</si>
  <si>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</si>
  <si>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</si>
  <si>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</si>
  <si>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LNAME, FNAME</t>
  </si>
  <si>
    <t>EARNED U/D HOURS (40)</t>
  </si>
  <si>
    <t>GPA U/D HOURS</t>
  </si>
  <si>
    <t>OPTION 1 OR 2:</t>
  </si>
  <si>
    <t>General Education Requirements: 40 Hours</t>
  </si>
  <si>
    <t>College/Dept. Requirements:  18 Hours</t>
  </si>
  <si>
    <t>Major Requirements:  62 Hours</t>
  </si>
  <si>
    <t>Core Courses:  9 Hours</t>
  </si>
  <si>
    <t>Additional Core:  25 Hours</t>
  </si>
  <si>
    <t>Related Courses:  19 Hours (18 Hours U/D)</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</si>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</sst>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u/>
      <sz val="10"/>
      <color theme="10"/>
      <name val="Arial"/>
      <family val="2"/>
    </font>
    <font>
      <i/>
      <sz val="13.5"/>
      <name val="Arial"/>
      <family val="2"/>
    </font>
    <font>
      <b/>
      <sz val="16"/>
      <name val="Arial"/>
      <family val="2"/>
    </font>
    <font>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7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2" fillId="0" borderId="0" xfId="2" applyFont="1" applyFill="1" applyBorder="1" applyAlignment="1" applyProtection="1"/>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2" xfId="2" applyFont="1" applyBorder="1" applyProtection="1">
      <protection locked="0" hidden="1"/>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 fillId="0" borderId="0" xfId="2" applyFont="1" applyBorder="1" applyAlignment="1" applyProtection="1">
      <protection hidden="1"/>
    </xf>
    <xf numFmtId="0" fontId="11" fillId="0" borderId="0" xfId="2" applyBorder="1"/>
    <xf numFmtId="0" fontId="5" fillId="0" borderId="0" xfId="1" applyFont="1" applyAlignment="1" applyProtection="1">
      <alignment horizontal="left"/>
      <protection hidden="1"/>
    </xf>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11" fillId="0" borderId="0" xfId="2" applyBorder="1" applyAlignment="1" applyProtection="1">
      <protection hidden="1"/>
    </xf>
    <xf numFmtId="0" fontId="8" fillId="0" borderId="0" xfId="1" applyFont="1" applyAlignment="1" applyProtection="1">
      <alignment horizontal="left"/>
      <protection locked="0"/>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Alignment="1" applyProtection="1">
      <protection hidden="1"/>
    </xf>
    <xf numFmtId="0" fontId="0" fillId="0" borderId="11" xfId="2" applyFont="1" applyBorder="1" applyProtection="1">
      <protection locked="0" hidden="1"/>
    </xf>
    <xf numFmtId="0" fontId="0" fillId="0" borderId="12" xfId="2" applyFont="1" applyBorder="1" applyAlignment="1" applyProtection="1">
      <alignment horizontal="center"/>
      <protection locked="0"/>
    </xf>
    <xf numFmtId="0" fontId="11" fillId="0" borderId="0" xfId="2" applyBorder="1" applyAlignment="1" applyProtection="1">
      <alignment horizontal="left"/>
      <protection hidden="1"/>
    </xf>
    <xf numFmtId="164" fontId="21" fillId="3" borderId="3" xfId="2" applyNumberFormat="1" applyFont="1" applyFill="1" applyBorder="1" applyAlignment="1" applyProtection="1">
      <alignment horizontal="center"/>
      <protection locked="0"/>
    </xf>
    <xf numFmtId="0" fontId="11" fillId="0" borderId="0" xfId="2" applyBorder="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Border="1" applyAlignment="1" applyProtection="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4" fillId="0" borderId="0" xfId="2" applyFont="1" applyBorder="1" applyAlignment="1" applyProtection="1">
      <alignment horizontal="center"/>
      <protection hidden="1"/>
    </xf>
    <xf numFmtId="0" fontId="11" fillId="0" borderId="0" xfId="2" applyBorder="1" applyAlignment="1" applyProtection="1">
      <alignment horizontal="left"/>
    </xf>
    <xf numFmtId="0" fontId="11" fillId="0" borderId="19" xfId="2" applyBorder="1"/>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xf numFmtId="0" fontId="12" fillId="0" borderId="0" xfId="2" applyFont="1" applyBorder="1" applyAlignment="1" applyProtection="1">
      <alignment horizontal="center"/>
      <protection hidden="1"/>
    </xf>
    <xf numFmtId="0" fontId="2" fillId="0" borderId="0" xfId="2" applyFont="1" applyBorder="1"/>
    <xf numFmtId="0" fontId="0" fillId="0" borderId="3"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0" xfId="2" applyFont="1" applyBorder="1" applyAlignment="1" applyProtection="1">
      <alignment horizontal="right"/>
      <protection hidden="1"/>
    </xf>
    <xf numFmtId="0" fontId="2" fillId="0" borderId="0" xfId="2" applyFont="1" applyBorder="1" applyAlignment="1" applyProtection="1">
      <alignment horizontal="left"/>
      <protection locked="0"/>
    </xf>
    <xf numFmtId="0" fontId="2" fillId="0" borderId="0" xfId="2" applyFont="1" applyBorder="1" applyProtection="1">
      <protection locked="0"/>
    </xf>
    <xf numFmtId="0" fontId="0" fillId="0" borderId="0" xfId="2" applyFont="1" applyBorder="1" applyProtection="1">
      <protection locked="0"/>
    </xf>
    <xf numFmtId="0" fontId="0" fillId="0" borderId="0" xfId="2" applyFont="1" applyBorder="1" applyProtection="1"/>
    <xf numFmtId="0" fontId="1" fillId="0" borderId="0" xfId="2" applyFont="1" applyBorder="1" applyAlignment="1" applyProtection="1"/>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Protection="1">
      <protection hidden="1"/>
    </xf>
    <xf numFmtId="0" fontId="0" fillId="0" borderId="4" xfId="2" applyFont="1" applyBorder="1" applyAlignment="1" applyProtection="1">
      <alignment horizontal="center"/>
      <protection locked="0"/>
    </xf>
    <xf numFmtId="0" fontId="0" fillId="0" borderId="0" xfId="2" applyFont="1"/>
    <xf numFmtId="0" fontId="0" fillId="0" borderId="3" xfId="2" applyFont="1" applyBorder="1" applyAlignment="1" applyProtection="1">
      <alignment horizontal="center"/>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13" fillId="0" borderId="0" xfId="2" applyFont="1" applyBorder="1" applyAlignment="1" applyProtection="1">
      <protection hidden="1"/>
    </xf>
    <xf numFmtId="0" fontId="0" fillId="0" borderId="0" xfId="2" applyFont="1" applyBorder="1" applyAlignment="1" applyProtection="1">
      <alignment horizontal="right"/>
      <protection hidden="1"/>
    </xf>
    <xf numFmtId="0" fontId="2" fillId="0" borderId="20" xfId="2" applyFont="1" applyBorder="1" applyProtection="1">
      <protection locked="0" hidden="1"/>
    </xf>
    <xf numFmtId="0" fontId="11" fillId="0" borderId="1" xfId="2"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Protection="1">
      <protection locked="0" hidden="1"/>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2" fillId="0" borderId="0" xfId="2" applyFont="1" applyBorder="1" applyAlignment="1" applyProtection="1">
      <alignment horizontal="left"/>
      <protection hidden="1"/>
    </xf>
    <xf numFmtId="0" fontId="2" fillId="0" borderId="2" xfId="2" applyFont="1" applyBorder="1" applyAlignment="1" applyProtection="1">
      <alignment horizontal="left"/>
      <protection locked="0"/>
    </xf>
    <xf numFmtId="0" fontId="2" fillId="0" borderId="5" xfId="2" applyFont="1" applyBorder="1" applyAlignment="1" applyProtection="1">
      <alignment horizontal="left"/>
    </xf>
    <xf numFmtId="0" fontId="0" fillId="0" borderId="3" xfId="2" applyFont="1" applyBorder="1" applyAlignment="1" applyProtection="1">
      <alignment horizontal="left"/>
      <protection locked="0"/>
    </xf>
    <xf numFmtId="0" fontId="2" fillId="0" borderId="4"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4" xfId="2" applyFont="1" applyBorder="1" applyAlignment="1" applyProtection="1">
      <alignment horizontal="left"/>
      <protection locked="0"/>
    </xf>
    <xf numFmtId="0" fontId="11" fillId="0" borderId="4" xfId="2" applyBorder="1" applyAlignment="1" applyProtection="1">
      <alignment horizontal="left"/>
      <protection locked="0"/>
    </xf>
    <xf numFmtId="0" fontId="2" fillId="0" borderId="3" xfId="2" applyFont="1" applyBorder="1" applyAlignment="1" applyProtection="1">
      <alignment horizontal="left"/>
      <protection locked="0"/>
    </xf>
    <xf numFmtId="0" fontId="23"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11" fillId="0" borderId="3" xfId="2" applyBorder="1" applyAlignment="1" applyProtection="1">
      <alignment horizontal="left"/>
      <protection locked="0"/>
    </xf>
    <xf numFmtId="0" fontId="25" fillId="0" borderId="0" xfId="2" applyFont="1" applyBorder="1" applyAlignment="1" applyProtection="1">
      <alignment horizontal="center"/>
      <protection locked="0"/>
    </xf>
    <xf numFmtId="0" fontId="24" fillId="0" borderId="0"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13" fillId="0" borderId="7" xfId="2" applyFont="1" applyBorder="1" applyAlignment="1" applyProtection="1">
      <alignment horizontal="center"/>
      <protection hidden="1"/>
    </xf>
    <xf numFmtId="2" fontId="11" fillId="0" borderId="9" xfId="2" applyNumberFormat="1" applyBorder="1" applyAlignment="1" applyProtection="1">
      <alignment horizontal="center"/>
      <protection hidden="1"/>
    </xf>
    <xf numFmtId="0" fontId="19" fillId="0" borderId="0" xfId="2" applyFont="1" applyBorder="1" applyAlignment="1" applyProtection="1">
      <protection hidden="1"/>
    </xf>
    <xf numFmtId="0" fontId="2" fillId="0" borderId="18" xfId="2" applyFont="1" applyBorder="1" applyAlignment="1" applyProtection="1">
      <alignment horizontal="center"/>
      <protection locked="0"/>
    </xf>
    <xf numFmtId="0" fontId="11" fillId="0" borderId="18" xfId="2" applyFill="1" applyBorder="1" applyAlignment="1" applyProtection="1">
      <alignment horizontal="left"/>
      <protection locked="0"/>
    </xf>
    <xf numFmtId="0" fontId="11" fillId="0" borderId="6" xfId="2" applyBorder="1" applyAlignment="1" applyProtection="1">
      <alignment horizontal="center"/>
      <protection hidden="1"/>
    </xf>
    <xf numFmtId="0" fontId="2" fillId="0" borderId="0" xfId="2" applyFont="1" applyBorder="1" applyAlignment="1" applyProtection="1">
      <alignment horizontal="center"/>
      <protection locked="0"/>
    </xf>
    <xf numFmtId="0" fontId="11" fillId="0" borderId="0" xfId="2" applyFill="1" applyBorder="1" applyAlignment="1" applyProtection="1">
      <protection locked="0"/>
    </xf>
    <xf numFmtId="2" fontId="11" fillId="0" borderId="6" xfId="2" applyNumberFormat="1" applyBorder="1" applyAlignment="1" applyProtection="1">
      <alignment horizontal="center"/>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108">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xdr:colOff>
      <xdr:row>24</xdr:row>
      <xdr:rowOff>157942</xdr:rowOff>
    </xdr:from>
    <xdr:to>
      <xdr:col>25</xdr:col>
      <xdr:colOff>20053</xdr:colOff>
      <xdr:row>31</xdr:row>
      <xdr:rowOff>152400</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76576" y="4167967"/>
          <a:ext cx="2563227" cy="119460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16</xdr:col>
      <xdr:colOff>1</xdr:colOff>
      <xdr:row>32</xdr:row>
      <xdr:rowOff>47626</xdr:rowOff>
    </xdr:from>
    <xdr:to>
      <xdr:col>25</xdr:col>
      <xdr:colOff>23813</xdr:colOff>
      <xdr:row>41</xdr:row>
      <xdr:rowOff>19051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76576" y="5429251"/>
          <a:ext cx="2566987"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a:solidFill>
                <a:schemeClr val="dk1"/>
              </a:solidFill>
              <a:effectLst/>
              <a:latin typeface="+mn-lt"/>
              <a:ea typeface="+mn-ea"/>
              <a:cs typeface="+mn-cs"/>
            </a:rPr>
            <a:t>CHOOSE ALTERNATIVE </a:t>
          </a:r>
          <a:r>
            <a:rPr lang="en-US" sz="900" b="1" baseline="0">
              <a:solidFill>
                <a:schemeClr val="dk1"/>
              </a:solidFill>
              <a:effectLst/>
              <a:latin typeface="+mn-lt"/>
              <a:ea typeface="+mn-ea"/>
              <a:cs typeface="+mn-cs"/>
            </a:rPr>
            <a:t>1 or 2:</a:t>
          </a:r>
          <a:endParaRPr lang="en-US" sz="900" b="1">
            <a:effectLst/>
          </a:endParaRPr>
        </a:p>
        <a:p>
          <a:r>
            <a:rPr lang="en-US" sz="900" b="1" i="1" baseline="0">
              <a:solidFill>
                <a:schemeClr val="dk1"/>
              </a:solidFill>
              <a:effectLst/>
              <a:latin typeface="+mn-lt"/>
              <a:ea typeface="+mn-ea"/>
              <a:cs typeface="+mn-cs"/>
            </a:rPr>
            <a:t>Alternative 1:  </a:t>
          </a:r>
          <a:r>
            <a:rPr lang="en-US" sz="900" b="0" i="0" baseline="0">
              <a:solidFill>
                <a:schemeClr val="dk1"/>
              </a:solidFill>
              <a:effectLst/>
              <a:latin typeface="+mn-lt"/>
              <a:ea typeface="+mn-ea"/>
              <a:cs typeface="+mn-cs"/>
            </a:rPr>
            <a:t>F</a:t>
          </a:r>
          <a:r>
            <a:rPr lang="en-US" sz="900" baseline="0">
              <a:solidFill>
                <a:schemeClr val="dk1"/>
              </a:solidFill>
              <a:effectLst/>
              <a:latin typeface="+mn-lt"/>
              <a:ea typeface="+mn-ea"/>
              <a:cs typeface="+mn-cs"/>
            </a:rPr>
            <a:t>irst 2 semesters in Vet Med</a:t>
          </a:r>
          <a:endParaRPr lang="en-US" sz="900">
            <a:effectLst/>
          </a:endParaRPr>
        </a:p>
        <a:p>
          <a:r>
            <a:rPr lang="en-US" sz="900" b="1" i="1" baseline="0">
              <a:solidFill>
                <a:schemeClr val="dk1"/>
              </a:solidFill>
              <a:effectLst/>
              <a:latin typeface="+mn-lt"/>
              <a:ea typeface="+mn-ea"/>
              <a:cs typeface="+mn-cs"/>
            </a:rPr>
            <a:t>Alternative 2</a:t>
          </a:r>
          <a:r>
            <a:rPr lang="en-US" sz="900" baseline="0">
              <a:solidFill>
                <a:schemeClr val="dk1"/>
              </a:solidFill>
              <a:effectLst/>
              <a:latin typeface="+mn-lt"/>
              <a:ea typeface="+mn-ea"/>
              <a:cs typeface="+mn-cs"/>
            </a:rPr>
            <a:t>:  </a:t>
          </a:r>
          <a:r>
            <a:rPr lang="en-US" sz="900" b="1" baseline="0">
              <a:solidFill>
                <a:schemeClr val="dk1"/>
              </a:solidFill>
              <a:effectLst/>
              <a:latin typeface="+mn-lt"/>
              <a:ea typeface="+mn-ea"/>
              <a:cs typeface="+mn-cs"/>
            </a:rPr>
            <a:t>ANSI</a:t>
          </a:r>
          <a:r>
            <a:rPr lang="en-US" sz="900" b="0" baseline="0">
              <a:solidFill>
                <a:schemeClr val="dk1"/>
              </a:solidFill>
              <a:effectLst/>
              <a:latin typeface="+mn-lt"/>
              <a:ea typeface="+mn-ea"/>
              <a:cs typeface="+mn-cs"/>
            </a:rPr>
            <a:t> 3433 &amp; 4863 and</a:t>
          </a:r>
          <a:endParaRPr lang="en-US" sz="900" b="0">
            <a:effectLst/>
          </a:endParaRPr>
        </a:p>
        <a:p>
          <a:r>
            <a:rPr lang="en-US" sz="900" b="1" baseline="0">
              <a:solidFill>
                <a:schemeClr val="dk1"/>
              </a:solidFill>
              <a:effectLst/>
              <a:latin typeface="+mn-lt"/>
              <a:ea typeface="+mn-ea"/>
              <a:cs typeface="+mn-cs"/>
            </a:rPr>
            <a:t>3 Hours </a:t>
          </a:r>
          <a:r>
            <a:rPr lang="en-US" sz="900" baseline="0">
              <a:solidFill>
                <a:schemeClr val="dk1"/>
              </a:solidFill>
              <a:effectLst/>
              <a:latin typeface="+mn-lt"/>
              <a:ea typeface="+mn-ea"/>
              <a:cs typeface="+mn-cs"/>
            </a:rPr>
            <a:t>from Species: </a:t>
          </a:r>
          <a:r>
            <a:rPr lang="en-US" sz="900" b="1" baseline="0">
              <a:solidFill>
                <a:schemeClr val="dk1"/>
              </a:solidFill>
              <a:effectLst/>
              <a:latin typeface="+mn-lt"/>
              <a:ea typeface="+mn-ea"/>
              <a:cs typeface="+mn-cs"/>
            </a:rPr>
            <a:t>ANSI </a:t>
          </a:r>
          <a:r>
            <a:rPr lang="en-US" sz="900" baseline="0">
              <a:solidFill>
                <a:schemeClr val="dk1"/>
              </a:solidFill>
              <a:effectLst/>
              <a:latin typeface="+mn-lt"/>
              <a:ea typeface="+mn-ea"/>
              <a:cs typeface="+mn-cs"/>
            </a:rPr>
            <a:t>4023, 4423, 4543, 4553, 4613, 4633, 4643, 4703, 4713 and </a:t>
          </a:r>
          <a:r>
            <a:rPr kumimoji="0" lang="en-US" sz="900" b="1" i="0" u="none" strike="noStrike" kern="0" cap="none" spc="0" normalizeH="0" baseline="0" noProof="0">
              <a:ln>
                <a:noFill/>
              </a:ln>
              <a:solidFill>
                <a:prstClr val="black"/>
              </a:solidFill>
              <a:effectLst/>
              <a:uLnTx/>
              <a:uFillTx/>
              <a:latin typeface="+mn-lt"/>
              <a:ea typeface="+mn-ea"/>
              <a:cs typeface="+mn-cs"/>
            </a:rPr>
            <a:t>U/D FDSC</a:t>
          </a:r>
          <a:r>
            <a:rPr kumimoji="0" lang="en-US" sz="900" b="0" i="0" u="none" strike="noStrike" kern="0" cap="none" spc="0" normalizeH="0" baseline="0" noProof="0">
              <a:ln>
                <a:noFill/>
              </a:ln>
              <a:solidFill>
                <a:prstClr val="black"/>
              </a:solidFill>
              <a:effectLst/>
              <a:uLnTx/>
              <a:uFillTx/>
              <a:latin typeface="+mn-lt"/>
              <a:ea typeface="+mn-ea"/>
              <a:cs typeface="+mn-cs"/>
            </a:rPr>
            <a:t> courses</a:t>
          </a:r>
          <a:endParaRPr lang="en-US" sz="9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mn-lt"/>
              <a:ea typeface="+mn-ea"/>
              <a:cs typeface="+mn-cs"/>
            </a:rPr>
            <a:t>10 Hours (MINIMUM 9 HOURS UPPER-DIVISION) </a:t>
          </a:r>
          <a:r>
            <a:rPr kumimoji="0" lang="en-US" sz="900" b="0" i="0" u="none" strike="noStrike" kern="0" cap="none" spc="0" normalizeH="0" baseline="0" noProof="0">
              <a:ln>
                <a:noFill/>
              </a:ln>
              <a:solidFill>
                <a:prstClr val="black"/>
              </a:solidFill>
              <a:effectLst/>
              <a:uLnTx/>
              <a:uFillTx/>
              <a:latin typeface="+mn-lt"/>
              <a:ea typeface="+mn-ea"/>
              <a:cs typeface="+mn-cs"/>
            </a:rPr>
            <a:t>from courses in</a:t>
          </a:r>
          <a:r>
            <a:rPr lang="en-US" sz="900" baseline="0">
              <a:solidFill>
                <a:schemeClr val="dk1"/>
              </a:solidFill>
              <a:effectLst/>
              <a:latin typeface="+mn-lt"/>
              <a:ea typeface="+mn-ea"/>
              <a:cs typeface="+mn-cs"/>
            </a:rPr>
            <a:t>:</a:t>
          </a:r>
          <a:endParaRPr lang="en-US"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AG, AGEC, ANSI, BIOL, CHEM, ENTO, FDSC, MICR, NREM, PLNT, or SOIL</a:t>
          </a:r>
          <a:endParaRPr lang="en-US" sz="900" baseline="0"/>
        </a:p>
      </xdr:txBody>
    </xdr:sp>
    <xdr:clientData/>
  </xdr:twoCellAnchor>
  <xdr:twoCellAnchor>
    <xdr:from>
      <xdr:col>26</xdr:col>
      <xdr:colOff>82405</xdr:colOff>
      <xdr:row>39</xdr:row>
      <xdr:rowOff>69604</xdr:rowOff>
    </xdr:from>
    <xdr:to>
      <xdr:col>35</xdr:col>
      <xdr:colOff>7836</xdr:colOff>
      <xdr:row>40</xdr:row>
      <xdr:rowOff>139093</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68830" y="6651379"/>
          <a:ext cx="2878181" cy="24093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prstClr val="black"/>
              </a:solidFill>
              <a:effectLst/>
              <a:uLnTx/>
              <a:uFillTx/>
              <a:latin typeface="+mn-lt"/>
              <a:ea typeface="+mn-ea"/>
              <a:cs typeface="+mn-cs"/>
            </a:rPr>
            <a:t>2.0 GPA OR HIGHER IN UPPER-DIVISION HOURS</a:t>
          </a:r>
        </a:p>
      </xdr:txBody>
    </xdr:sp>
    <xdr:clientData/>
  </xdr:twoCellAnchor>
  <xdr:twoCellAnchor>
    <xdr:from>
      <xdr:col>25</xdr:col>
      <xdr:colOff>38100</xdr:colOff>
      <xdr:row>13</xdr:row>
      <xdr:rowOff>30079</xdr:rowOff>
    </xdr:from>
    <xdr:to>
      <xdr:col>34</xdr:col>
      <xdr:colOff>723900</xdr:colOff>
      <xdr:row>16</xdr:row>
      <xdr:rowOff>144518</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657850" y="2106529"/>
          <a:ext cx="2924175" cy="600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1" baseline="0"/>
            <a:t>Option 1:  </a:t>
          </a:r>
          <a:r>
            <a:rPr lang="en-US" sz="800" baseline="0"/>
            <a:t>9 hours from  </a:t>
          </a:r>
          <a:r>
            <a:rPr lang="en-US" sz="800" b="1" baseline="0"/>
            <a:t>ANSI</a:t>
          </a:r>
          <a:r>
            <a:rPr lang="en-US" sz="800" baseline="0"/>
            <a:t> 3443, 3623, 3653</a:t>
          </a:r>
        </a:p>
        <a:p>
          <a:pPr algn="ctr"/>
          <a:r>
            <a:rPr lang="en-US" sz="800" baseline="0"/>
            <a:t> OR</a:t>
          </a:r>
        </a:p>
        <a:p>
          <a:pPr algn="ctr"/>
          <a:r>
            <a:rPr lang="en-US" sz="800" b="1" baseline="0"/>
            <a:t>Option 2:  </a:t>
          </a:r>
          <a:r>
            <a:rPr lang="en-US" sz="800" baseline="0"/>
            <a:t>9 hours from  </a:t>
          </a:r>
          <a:r>
            <a:rPr lang="en-US" sz="800" b="1" baseline="0"/>
            <a:t>FDSC</a:t>
          </a:r>
          <a:r>
            <a:rPr lang="en-US" sz="800" baseline="0"/>
            <a:t> 3113, 3154, 3333, 3373, 3603, 4763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47"/>
  <sheetViews>
    <sheetView showGridLines="0" tabSelected="1" zoomScaleNormal="100" workbookViewId="0">
      <selection activeCell="Y16" sqref="Y16"/>
    </sheetView>
  </sheetViews>
  <sheetFormatPr baseColWidth="10" defaultColWidth="9.1640625" defaultRowHeight="13" x14ac:dyDescent="0.15"/>
  <cols>
    <col min="1" max="1" width="7.5" style="34" customWidth="1"/>
    <col min="2" max="2" width="6.5" style="34" customWidth="1"/>
    <col min="3" max="4" width="3.5" style="34" customWidth="1"/>
    <col min="5" max="5" width="3.5" style="38" hidden="1" customWidth="1"/>
    <col min="6" max="6" width="5.5" style="38" hidden="1" customWidth="1"/>
    <col min="7" max="7" width="6.5" style="38" hidden="1" customWidth="1"/>
    <col min="8" max="8" width="1.83203125" style="38" customWidth="1"/>
    <col min="9" max="10" width="6.5" style="34" customWidth="1"/>
    <col min="11" max="11" width="3.5" style="34" customWidth="1"/>
    <col min="12" max="12" width="4.5" style="34" customWidth="1"/>
    <col min="13" max="13" width="3.5" style="34" hidden="1" customWidth="1"/>
    <col min="14" max="14" width="2.5" style="34" hidden="1" customWidth="1"/>
    <col min="15" max="15" width="3.5" style="38" hidden="1" customWidth="1"/>
    <col min="16" max="16" width="2" style="34" customWidth="1"/>
    <col min="17" max="17" width="6.5" style="34" customWidth="1"/>
    <col min="18" max="18" width="5.5" style="34" customWidth="1"/>
    <col min="19" max="19" width="6.5" style="34" customWidth="1"/>
    <col min="20" max="20" width="4.5" style="34" hidden="1" customWidth="1"/>
    <col min="21" max="21" width="5" style="34" hidden="1" customWidth="1"/>
    <col min="22" max="22" width="4.5" style="34" hidden="1" customWidth="1"/>
    <col min="23" max="23" width="2" style="34" customWidth="1"/>
    <col min="24" max="24" width="6.5" style="34" customWidth="1"/>
    <col min="25" max="25" width="10.83203125" style="34" customWidth="1"/>
    <col min="26" max="26" width="1.5" style="34" customWidth="1"/>
    <col min="27" max="28" width="7" style="34" customWidth="1"/>
    <col min="29" max="29" width="7.5" style="34" customWidth="1"/>
    <col min="30" max="30" width="4.5" style="34" hidden="1" customWidth="1"/>
    <col min="31" max="31" width="5.1640625" style="34" hidden="1" customWidth="1"/>
    <col min="32" max="32" width="5.5" style="34" hidden="1" customWidth="1"/>
    <col min="33" max="33" width="2.1640625" style="54" customWidth="1"/>
    <col min="34" max="34" width="8.5" style="34" customWidth="1"/>
    <col min="35" max="35" width="11.1640625" style="34" customWidth="1"/>
    <col min="36" max="36" width="1.5" style="34" customWidth="1"/>
    <col min="37" max="37" width="9.1640625" style="54"/>
    <col min="38" max="16384" width="9.1640625" style="34"/>
  </cols>
  <sheetData>
    <row r="1" spans="1:37" s="96" customFormat="1" ht="20" x14ac:dyDescent="0.2">
      <c r="A1" s="115" t="s">
        <v>17</v>
      </c>
      <c r="B1" s="141" t="s">
        <v>64</v>
      </c>
      <c r="C1" s="141"/>
      <c r="D1" s="141"/>
      <c r="E1" s="141"/>
      <c r="F1" s="141"/>
      <c r="G1" s="141"/>
      <c r="H1" s="141"/>
      <c r="I1" s="141"/>
      <c r="J1" s="141"/>
      <c r="K1" s="141"/>
      <c r="L1" s="141"/>
      <c r="M1" s="141"/>
      <c r="N1" s="141"/>
      <c r="O1" s="141"/>
      <c r="P1" s="141"/>
      <c r="Q1" s="141"/>
      <c r="R1" s="100" t="s">
        <v>6</v>
      </c>
      <c r="S1" s="142">
        <v>99999999</v>
      </c>
      <c r="T1" s="142"/>
      <c r="U1" s="142"/>
      <c r="V1" s="142"/>
      <c r="W1" s="142"/>
      <c r="X1" s="142"/>
      <c r="Y1" s="142"/>
      <c r="Z1" s="114" t="s">
        <v>58</v>
      </c>
      <c r="AA1" s="28"/>
      <c r="AB1" s="28"/>
      <c r="AC1" s="100" t="s">
        <v>18</v>
      </c>
      <c r="AD1" s="100"/>
      <c r="AE1" s="100"/>
      <c r="AF1" s="100"/>
      <c r="AG1" s="137" t="s">
        <v>56</v>
      </c>
      <c r="AH1" s="137"/>
      <c r="AI1" s="137"/>
    </row>
    <row r="2" spans="1:37" ht="23" hidden="1" x14ac:dyDescent="0.25">
      <c r="A2" s="29"/>
      <c r="B2" s="29"/>
      <c r="C2" s="30"/>
      <c r="D2" s="56"/>
      <c r="E2" s="56"/>
      <c r="F2" s="56"/>
      <c r="G2" s="56"/>
      <c r="H2" s="56"/>
      <c r="I2" s="56"/>
      <c r="J2" s="56"/>
      <c r="K2" s="56"/>
      <c r="L2" s="56"/>
      <c r="M2" s="56"/>
      <c r="N2" s="56"/>
      <c r="O2" s="56"/>
      <c r="P2" s="56"/>
      <c r="Q2" s="56"/>
      <c r="R2" s="56"/>
      <c r="S2" s="29"/>
      <c r="T2" s="31"/>
      <c r="U2" s="31"/>
      <c r="V2" s="31"/>
      <c r="W2" s="32"/>
      <c r="X2" s="32"/>
      <c r="Y2" s="32"/>
      <c r="Z2" s="28"/>
      <c r="AA2" s="28"/>
      <c r="AB2" s="28"/>
      <c r="AC2" s="29"/>
      <c r="AD2" s="29"/>
      <c r="AE2" s="29"/>
      <c r="AF2" s="29"/>
      <c r="AG2" s="33"/>
      <c r="AH2" s="33"/>
      <c r="AI2" s="33"/>
      <c r="AJ2" s="54"/>
    </row>
    <row r="3" spans="1:37" ht="23.25" customHeight="1" x14ac:dyDescent="0.25">
      <c r="A3" s="53" t="s">
        <v>68</v>
      </c>
      <c r="B3" s="74"/>
      <c r="C3" s="74"/>
      <c r="D3" s="36"/>
      <c r="E3" s="36"/>
      <c r="F3" s="36"/>
      <c r="G3" s="37"/>
      <c r="H3" s="69"/>
      <c r="I3" s="74"/>
      <c r="J3" s="74"/>
      <c r="K3" s="74"/>
      <c r="L3" s="74"/>
      <c r="M3" s="74"/>
      <c r="N3" s="74"/>
      <c r="O3" s="74"/>
      <c r="P3" s="74"/>
      <c r="Q3" s="53" t="s">
        <v>69</v>
      </c>
      <c r="R3" s="105"/>
      <c r="S3" s="60"/>
      <c r="T3" s="106"/>
      <c r="U3" s="106"/>
      <c r="V3" s="106"/>
      <c r="W3" s="107"/>
      <c r="X3" s="107"/>
      <c r="Y3" s="107"/>
      <c r="Z3" s="28"/>
      <c r="AA3" s="53" t="s">
        <v>70</v>
      </c>
      <c r="AB3" s="53"/>
      <c r="AC3" s="53"/>
      <c r="AD3" s="53"/>
      <c r="AE3" s="53"/>
      <c r="AF3" s="53"/>
      <c r="AG3" s="53"/>
      <c r="AH3" s="57"/>
      <c r="AI3" s="88" t="s">
        <v>81</v>
      </c>
      <c r="AJ3" s="95"/>
    </row>
    <row r="4" spans="1:37" ht="9" customHeight="1" x14ac:dyDescent="0.15">
      <c r="A4" s="36"/>
      <c r="B4" s="36"/>
      <c r="C4" s="36"/>
      <c r="D4" s="36"/>
      <c r="E4" s="36"/>
      <c r="F4" s="36"/>
      <c r="G4" s="36"/>
      <c r="H4" s="36"/>
      <c r="I4" s="36"/>
      <c r="J4" s="36"/>
      <c r="K4" s="36"/>
      <c r="L4" s="36"/>
      <c r="M4" s="36"/>
      <c r="N4" s="36"/>
      <c r="O4" s="36"/>
      <c r="P4" s="36"/>
      <c r="Q4" s="108"/>
      <c r="R4" s="108"/>
      <c r="S4" s="108"/>
      <c r="T4" s="108"/>
      <c r="U4" s="108"/>
      <c r="V4" s="108"/>
      <c r="W4" s="108"/>
      <c r="X4" s="108"/>
      <c r="Y4" s="108"/>
      <c r="Z4" s="36"/>
      <c r="AA4" s="108"/>
      <c r="AB4" s="108"/>
      <c r="AC4" s="108"/>
      <c r="AD4" s="108"/>
      <c r="AE4" s="108"/>
      <c r="AF4" s="108"/>
      <c r="AG4" s="108"/>
      <c r="AH4" s="108"/>
      <c r="AI4" s="36"/>
      <c r="AJ4" s="54"/>
    </row>
    <row r="5" spans="1:37" x14ac:dyDescent="0.15">
      <c r="A5" s="39" t="s">
        <v>19</v>
      </c>
      <c r="B5" s="39"/>
      <c r="C5" s="39" t="s">
        <v>20</v>
      </c>
      <c r="D5" s="39"/>
      <c r="E5" s="58" t="s">
        <v>21</v>
      </c>
      <c r="F5" s="58" t="s">
        <v>22</v>
      </c>
      <c r="G5" s="58" t="s">
        <v>23</v>
      </c>
      <c r="H5" s="58"/>
      <c r="I5" s="36"/>
      <c r="J5" s="39" t="s">
        <v>24</v>
      </c>
      <c r="K5" s="39"/>
      <c r="L5" s="39"/>
      <c r="M5" s="36"/>
      <c r="N5" s="36"/>
      <c r="O5" s="36"/>
      <c r="P5" s="36"/>
      <c r="Q5" s="39" t="s">
        <v>19</v>
      </c>
      <c r="R5" s="39"/>
      <c r="S5" s="39" t="s">
        <v>20</v>
      </c>
      <c r="T5" s="58" t="s">
        <v>21</v>
      </c>
      <c r="U5" s="58" t="s">
        <v>22</v>
      </c>
      <c r="V5" s="58" t="s">
        <v>23</v>
      </c>
      <c r="W5" s="36"/>
      <c r="X5" s="39" t="s">
        <v>24</v>
      </c>
      <c r="Y5" s="36"/>
      <c r="Z5" s="36"/>
      <c r="AA5" s="39" t="s">
        <v>19</v>
      </c>
      <c r="AB5" s="39"/>
      <c r="AC5" s="39" t="s">
        <v>20</v>
      </c>
      <c r="AD5" s="58" t="s">
        <v>21</v>
      </c>
      <c r="AE5" s="58" t="s">
        <v>22</v>
      </c>
      <c r="AF5" s="58" t="s">
        <v>23</v>
      </c>
      <c r="AG5" s="36"/>
      <c r="AH5" s="39" t="s">
        <v>24</v>
      </c>
      <c r="AI5" s="36"/>
      <c r="AJ5" s="54"/>
    </row>
    <row r="6" spans="1:37" ht="9" customHeight="1" x14ac:dyDescent="0.15">
      <c r="A6" s="36"/>
      <c r="B6" s="36"/>
      <c r="C6" s="36"/>
      <c r="D6" s="36"/>
      <c r="E6" s="36"/>
      <c r="F6" s="36"/>
      <c r="G6" s="36"/>
      <c r="H6" s="36"/>
      <c r="I6" s="36"/>
      <c r="J6" s="62"/>
      <c r="K6" s="62"/>
      <c r="L6" s="62"/>
      <c r="M6" s="62"/>
      <c r="N6" s="62"/>
      <c r="O6" s="62"/>
      <c r="P6" s="36"/>
      <c r="Q6" s="36"/>
      <c r="R6" s="36"/>
      <c r="S6" s="36"/>
      <c r="T6" s="36"/>
      <c r="U6" s="36"/>
      <c r="V6" s="36"/>
      <c r="W6" s="36"/>
      <c r="X6" s="36"/>
      <c r="Y6" s="36"/>
      <c r="Z6" s="36"/>
      <c r="AA6" s="36"/>
      <c r="AB6" s="36"/>
      <c r="AC6" s="36"/>
      <c r="AD6" s="36"/>
      <c r="AE6" s="36"/>
      <c r="AF6" s="36"/>
      <c r="AG6" s="36"/>
      <c r="AH6" s="36"/>
      <c r="AI6" s="36"/>
      <c r="AJ6" s="54"/>
    </row>
    <row r="7" spans="1:37" x14ac:dyDescent="0.15">
      <c r="A7" s="59" t="s">
        <v>25</v>
      </c>
      <c r="B7" s="120">
        <v>1113</v>
      </c>
      <c r="C7" s="138"/>
      <c r="D7" s="139"/>
      <c r="E7" s="40">
        <f t="shared" ref="E7:E20" si="0">IF(H7&lt;&gt;"",H7,3)*IF(C7="A",4,IF(C7="B",3,IF(C7="C",2,IF(C7="D",1,IF(AND(C7&gt;=0,C7&lt;=4,ISNUMBER(C7)),C7,0)))))</f>
        <v>0</v>
      </c>
      <c r="F7" s="40" t="str">
        <f t="shared" ref="F7:F20" si="1">IF(OR(C7="A",C7="B",C7="C",C7="D",C7="F",AND(C7&gt;=0,C7&lt;=4,ISNUMBER(C7))),IF(H7&lt;&gt;"",H7,3),"")</f>
        <v/>
      </c>
      <c r="G7" s="40" t="str">
        <f t="shared" ref="G7:G20" si="2">IF(OR(C7="A",C7="B",C7="C",C7="D",C7="P",AND(C7&gt;=0,C7&lt;=4,ISNUMBER(C7))),IF(H7&lt;&gt;"",H7,3),"")</f>
        <v/>
      </c>
      <c r="H7" s="41"/>
      <c r="I7" s="132"/>
      <c r="J7" s="133"/>
      <c r="K7" s="133"/>
      <c r="L7" s="133"/>
      <c r="M7" s="62"/>
      <c r="N7" s="62"/>
      <c r="O7" s="62"/>
      <c r="P7" s="36"/>
      <c r="Q7" s="59" t="s">
        <v>26</v>
      </c>
      <c r="R7" s="120">
        <v>1011</v>
      </c>
      <c r="S7" s="75"/>
      <c r="T7" s="40">
        <f>IF(W7&lt;&gt;"",W7,3)*IF(S7="A",4,IF(S7="B",3,IF(S7="C",2,IF(S7="D",1,IF(AND(S7&gt;=0,S7&lt;=4,ISNUMBER(S7)),S7,0)))))</f>
        <v>0</v>
      </c>
      <c r="U7" s="40" t="str">
        <f>IF(OR(S7="A",S7="B",S7="C",S7="D",S7="F",AND(S7&gt;=0,S7&lt;=4,ISNUMBER(S7))),IF(W7&lt;&gt;"",W7,3),"")</f>
        <v/>
      </c>
      <c r="V7" s="40" t="str">
        <f>IF(OR(S7="A",S7="B",S7="C",S7="D",S7="P",AND(S7&gt;=0,S7&lt;=4,ISNUMBER(S7))),IF(W7&lt;&gt;"",W7,3),"")</f>
        <v/>
      </c>
      <c r="W7" s="41">
        <v>1</v>
      </c>
      <c r="X7" s="128"/>
      <c r="Y7" s="140"/>
      <c r="Z7" s="36"/>
      <c r="AA7" s="66" t="s">
        <v>71</v>
      </c>
      <c r="AB7" s="74"/>
      <c r="AC7" s="74"/>
      <c r="AD7" s="36"/>
      <c r="AE7" s="36"/>
      <c r="AF7" s="36"/>
      <c r="AG7" s="37"/>
      <c r="AH7" s="69"/>
      <c r="AI7" s="69"/>
      <c r="AJ7" s="71"/>
      <c r="AK7" s="71"/>
    </row>
    <row r="8" spans="1:37" x14ac:dyDescent="0.15">
      <c r="A8" s="59" t="s">
        <v>25</v>
      </c>
      <c r="B8" s="121">
        <v>1213</v>
      </c>
      <c r="C8" s="130"/>
      <c r="D8" s="131"/>
      <c r="E8" s="40">
        <f t="shared" ref="E8" si="3">IF(H8&lt;&gt;"",H8,3)*IF(C8="A",4,IF(C8="B",3,IF(C8="C",2,IF(C8="D",1,IF(AND(C8&gt;=0,C8&lt;=4,ISNUMBER(C8)),C8,0)))))</f>
        <v>0</v>
      </c>
      <c r="F8" s="40" t="str">
        <f t="shared" ref="F8" si="4">IF(OR(C8="A",C8="B",C8="C",C8="D",C8="F",AND(C8&gt;=0,C8&lt;=4,ISNUMBER(C8))),IF(H8&lt;&gt;"",H8,3),"")</f>
        <v/>
      </c>
      <c r="G8" s="40" t="str">
        <f t="shared" ref="G8" si="5">IF(OR(C8="A",C8="B",C8="C",C8="D",C8="P",AND(C8&gt;=0,C8&lt;=4,ISNUMBER(C8))),IF(H8&lt;&gt;"",H8,3),"")</f>
        <v/>
      </c>
      <c r="H8" s="41"/>
      <c r="I8" s="132"/>
      <c r="J8" s="133"/>
      <c r="K8" s="133"/>
      <c r="L8" s="133"/>
      <c r="M8" s="62"/>
      <c r="N8" s="62"/>
      <c r="O8" s="62"/>
      <c r="P8" s="36"/>
      <c r="Q8" s="65" t="s">
        <v>49</v>
      </c>
      <c r="R8" s="122">
        <v>1213</v>
      </c>
      <c r="S8" s="75"/>
      <c r="T8" s="40">
        <f t="shared" ref="T8:T12" si="6">IF(W8&lt;&gt;"",W8,3)*IF(S8="A",4,IF(S8="B",3,IF(S8="C",2,IF(S8="D",1,IF(AND(S8&gt;=0,S8&lt;=4,ISNUMBER(S8)),S8,0)))))</f>
        <v>0</v>
      </c>
      <c r="U8" s="40" t="str">
        <f t="shared" ref="U8:U12" si="7">IF(OR(S8="A",S8="B",S8="C",S8="D",S8="F",AND(S8&gt;=0,S8&lt;=4,ISNUMBER(S8))),IF(W8&lt;&gt;"",W8,3),"")</f>
        <v/>
      </c>
      <c r="V8" s="40" t="str">
        <f t="shared" ref="V8:V12" si="8">IF(OR(S8="A",S8="B",S8="C",S8="D",S8="P",AND(S8&gt;=0,S8&lt;=4,ISNUMBER(S8))),IF(W8&lt;&gt;"",W8,3),"")</f>
        <v/>
      </c>
      <c r="W8" s="41"/>
      <c r="X8" s="134"/>
      <c r="Y8" s="135"/>
      <c r="Z8" s="36"/>
      <c r="AA8" s="66"/>
      <c r="AB8" s="74"/>
      <c r="AC8" s="74"/>
      <c r="AD8" s="36"/>
      <c r="AE8" s="36"/>
      <c r="AF8" s="36"/>
      <c r="AG8" s="37"/>
      <c r="AH8" s="69"/>
      <c r="AI8" s="69"/>
      <c r="AJ8" s="54"/>
    </row>
    <row r="9" spans="1:37" x14ac:dyDescent="0.15">
      <c r="A9" s="59" t="s">
        <v>27</v>
      </c>
      <c r="B9" s="122">
        <v>1103</v>
      </c>
      <c r="C9" s="130"/>
      <c r="D9" s="131"/>
      <c r="E9" s="40">
        <f t="shared" si="0"/>
        <v>0</v>
      </c>
      <c r="F9" s="40" t="str">
        <f t="shared" si="1"/>
        <v/>
      </c>
      <c r="G9" s="40" t="str">
        <f t="shared" si="2"/>
        <v/>
      </c>
      <c r="H9" s="44"/>
      <c r="I9" s="132"/>
      <c r="J9" s="133"/>
      <c r="K9" s="133"/>
      <c r="L9" s="133"/>
      <c r="M9" s="62"/>
      <c r="N9" s="62"/>
      <c r="O9" s="62"/>
      <c r="P9" s="36"/>
      <c r="Q9" s="65" t="s">
        <v>50</v>
      </c>
      <c r="R9" s="122">
        <v>2111</v>
      </c>
      <c r="S9" s="76"/>
      <c r="T9" s="40">
        <f t="shared" si="6"/>
        <v>0</v>
      </c>
      <c r="U9" s="40" t="str">
        <f t="shared" si="7"/>
        <v/>
      </c>
      <c r="V9" s="40" t="str">
        <f t="shared" si="8"/>
        <v/>
      </c>
      <c r="W9" s="44">
        <v>1</v>
      </c>
      <c r="X9" s="134"/>
      <c r="Y9" s="135"/>
      <c r="Z9" s="36"/>
      <c r="AA9" s="59" t="s">
        <v>50</v>
      </c>
      <c r="AB9" s="120">
        <v>3423</v>
      </c>
      <c r="AC9" s="75"/>
      <c r="AD9" s="40">
        <f t="shared" ref="AD9:AD11" si="9">IF(AG9&lt;&gt;"",AG9,3)*IF(AC9="A",4,IF(AC9="B",3,IF(AC9="C",2,IF(AC9="D",1,IF(AND(AC9&gt;=0,AC9&lt;=4,ISNUMBER(AC9)),AC9,0)))))</f>
        <v>0</v>
      </c>
      <c r="AE9" s="40" t="str">
        <f t="shared" ref="AE9:AE11" si="10">IF(OR(AC9="A",AC9="B",AC9="C",AC9="D",AC9="F",AND(AC9&gt;=0,AC9&lt;=4,ISNUMBER(AC9))),IF(AG9&lt;&gt;"",AG9,3),"")</f>
        <v/>
      </c>
      <c r="AF9" s="40" t="str">
        <f t="shared" ref="AF9:AF11" si="11">IF(OR(AC9="A",AC9="B",AC9="C",AC9="D",AC9="P",AND(AC9&gt;=0,AC9&lt;=4,ISNUMBER(AC9))),IF(AG9&lt;&gt;"",AG9,3),"")</f>
        <v/>
      </c>
      <c r="AG9" s="41"/>
      <c r="AH9" s="128"/>
      <c r="AI9" s="136"/>
      <c r="AJ9" s="54"/>
    </row>
    <row r="10" spans="1:37" x14ac:dyDescent="0.15">
      <c r="A10" s="59" t="s">
        <v>28</v>
      </c>
      <c r="B10" s="122">
        <v>1113</v>
      </c>
      <c r="C10" s="130"/>
      <c r="D10" s="131"/>
      <c r="E10" s="40">
        <f t="shared" si="0"/>
        <v>0</v>
      </c>
      <c r="F10" s="40" t="str">
        <f t="shared" si="1"/>
        <v/>
      </c>
      <c r="G10" s="40" t="str">
        <f t="shared" si="2"/>
        <v/>
      </c>
      <c r="H10" s="44"/>
      <c r="I10" s="132"/>
      <c r="J10" s="133"/>
      <c r="K10" s="133"/>
      <c r="L10" s="133"/>
      <c r="M10" s="62"/>
      <c r="N10" s="62"/>
      <c r="O10" s="62"/>
      <c r="P10" s="36"/>
      <c r="Q10" s="65" t="s">
        <v>50</v>
      </c>
      <c r="R10" s="122">
        <v>1124</v>
      </c>
      <c r="S10" s="76"/>
      <c r="T10" s="40">
        <f t="shared" si="6"/>
        <v>0</v>
      </c>
      <c r="U10" s="40" t="str">
        <f t="shared" si="7"/>
        <v/>
      </c>
      <c r="V10" s="40" t="str">
        <f t="shared" si="8"/>
        <v/>
      </c>
      <c r="W10" s="44">
        <v>4</v>
      </c>
      <c r="X10" s="134"/>
      <c r="Y10" s="135"/>
      <c r="Z10" s="36"/>
      <c r="AA10" s="65" t="s">
        <v>50</v>
      </c>
      <c r="AB10" s="122">
        <v>3543</v>
      </c>
      <c r="AC10" s="76"/>
      <c r="AD10" s="40">
        <f t="shared" si="9"/>
        <v>0</v>
      </c>
      <c r="AE10" s="40" t="str">
        <f t="shared" si="10"/>
        <v/>
      </c>
      <c r="AF10" s="40" t="str">
        <f t="shared" si="11"/>
        <v/>
      </c>
      <c r="AG10" s="44"/>
      <c r="AH10" s="128"/>
      <c r="AI10" s="129"/>
      <c r="AJ10" s="54"/>
    </row>
    <row r="11" spans="1:37" x14ac:dyDescent="0.15">
      <c r="A11" s="59" t="s">
        <v>30</v>
      </c>
      <c r="B11" s="122">
        <v>1513</v>
      </c>
      <c r="C11" s="130"/>
      <c r="D11" s="131"/>
      <c r="E11" s="40">
        <f t="shared" si="0"/>
        <v>0</v>
      </c>
      <c r="F11" s="40" t="str">
        <f t="shared" si="1"/>
        <v/>
      </c>
      <c r="G11" s="40" t="str">
        <f t="shared" si="2"/>
        <v/>
      </c>
      <c r="H11" s="44"/>
      <c r="I11" s="132"/>
      <c r="J11" s="133"/>
      <c r="K11" s="133"/>
      <c r="L11" s="133"/>
      <c r="M11" s="62"/>
      <c r="N11" s="62"/>
      <c r="O11" s="62"/>
      <c r="P11" s="36"/>
      <c r="Q11" s="65" t="s">
        <v>50</v>
      </c>
      <c r="R11" s="122">
        <v>2233</v>
      </c>
      <c r="S11" s="76"/>
      <c r="T11" s="40">
        <f t="shared" si="6"/>
        <v>0</v>
      </c>
      <c r="U11" s="40" t="str">
        <f t="shared" si="7"/>
        <v/>
      </c>
      <c r="V11" s="40" t="str">
        <f t="shared" si="8"/>
        <v/>
      </c>
      <c r="W11" s="44"/>
      <c r="X11" s="134"/>
      <c r="Y11" s="135"/>
      <c r="Z11" s="36"/>
      <c r="AA11" s="65" t="s">
        <v>50</v>
      </c>
      <c r="AB11" s="122">
        <v>3903</v>
      </c>
      <c r="AC11" s="76"/>
      <c r="AD11" s="40">
        <f t="shared" si="9"/>
        <v>0</v>
      </c>
      <c r="AE11" s="40" t="str">
        <f t="shared" si="10"/>
        <v/>
      </c>
      <c r="AF11" s="40" t="str">
        <f t="shared" si="11"/>
        <v/>
      </c>
      <c r="AG11" s="44"/>
      <c r="AH11" s="128"/>
      <c r="AI11" s="129"/>
      <c r="AJ11" s="54"/>
    </row>
    <row r="12" spans="1:37" x14ac:dyDescent="0.15">
      <c r="A12" s="65" t="s">
        <v>30</v>
      </c>
      <c r="B12" s="122">
        <v>1613</v>
      </c>
      <c r="C12" s="130"/>
      <c r="D12" s="131"/>
      <c r="E12" s="40">
        <f t="shared" si="0"/>
        <v>0</v>
      </c>
      <c r="F12" s="40" t="str">
        <f t="shared" si="1"/>
        <v/>
      </c>
      <c r="G12" s="40" t="str">
        <f t="shared" si="2"/>
        <v/>
      </c>
      <c r="H12" s="44"/>
      <c r="I12" s="132"/>
      <c r="J12" s="133"/>
      <c r="K12" s="133"/>
      <c r="L12" s="133"/>
      <c r="M12" s="54"/>
      <c r="N12" s="54"/>
      <c r="O12" s="36"/>
      <c r="P12" s="36"/>
      <c r="Q12" s="103" t="s">
        <v>57</v>
      </c>
      <c r="R12" s="123">
        <v>3103</v>
      </c>
      <c r="S12" s="76"/>
      <c r="T12" s="40">
        <f t="shared" si="6"/>
        <v>0</v>
      </c>
      <c r="U12" s="40" t="str">
        <f t="shared" si="7"/>
        <v/>
      </c>
      <c r="V12" s="40" t="str">
        <f t="shared" si="8"/>
        <v/>
      </c>
      <c r="W12" s="41"/>
      <c r="X12" s="134"/>
      <c r="Y12" s="135"/>
      <c r="Z12" s="36"/>
      <c r="AA12" s="59"/>
      <c r="AB12" s="125"/>
      <c r="AC12" s="98"/>
      <c r="AD12" s="40"/>
      <c r="AE12" s="40"/>
      <c r="AF12" s="40"/>
      <c r="AG12" s="44"/>
      <c r="AH12" s="99"/>
      <c r="AI12" s="101"/>
      <c r="AJ12" s="54"/>
    </row>
    <row r="13" spans="1:37" x14ac:dyDescent="0.15">
      <c r="A13" s="102" t="s">
        <v>31</v>
      </c>
      <c r="B13" s="123"/>
      <c r="C13" s="130"/>
      <c r="D13" s="131"/>
      <c r="E13" s="40">
        <f t="shared" si="0"/>
        <v>0</v>
      </c>
      <c r="F13" s="40" t="str">
        <f t="shared" si="1"/>
        <v/>
      </c>
      <c r="G13" s="40" t="str">
        <f t="shared" si="2"/>
        <v/>
      </c>
      <c r="H13" s="41"/>
      <c r="I13" s="132"/>
      <c r="J13" s="133"/>
      <c r="K13" s="133"/>
      <c r="L13" s="133"/>
      <c r="M13" s="62"/>
      <c r="N13" s="62"/>
      <c r="O13" s="62"/>
      <c r="P13" s="36"/>
      <c r="Q13" s="103" t="s">
        <v>63</v>
      </c>
      <c r="R13" s="123">
        <v>2713</v>
      </c>
      <c r="S13" s="109"/>
      <c r="T13" s="40">
        <f t="shared" ref="T13" si="12">IF(W13&lt;&gt;"",W13,3)*IF(S13="A",4,IF(S13="B",3,IF(S13="C",2,IF(S13="D",1,IF(AND(S13&gt;=0,S13&lt;=4,ISNUMBER(S13)),S13,0)))))</f>
        <v>0</v>
      </c>
      <c r="U13" s="40" t="str">
        <f t="shared" ref="U13" si="13">IF(OR(S13="A",S13="B",S13="C",S13="D",S13="F",AND(S13&gt;=0,S13&lt;=4,ISNUMBER(S13))),IF(W13&lt;&gt;"",W13,3),"")</f>
        <v/>
      </c>
      <c r="V13" s="40" t="str">
        <f t="shared" ref="V13" si="14">IF(OR(S13="A",S13="B",S13="C",S13="D",S13="P",AND(S13&gt;=0,S13&lt;=4,ISNUMBER(S13))),IF(W13&lt;&gt;"",W13,3),"")</f>
        <v/>
      </c>
      <c r="W13" s="41"/>
      <c r="X13" s="134"/>
      <c r="Y13" s="135"/>
      <c r="Z13" s="36"/>
      <c r="AA13" s="66" t="s">
        <v>67</v>
      </c>
      <c r="AB13" s="72"/>
      <c r="AC13" s="73"/>
      <c r="AD13" s="71"/>
      <c r="AE13" s="71"/>
      <c r="AF13" s="71"/>
      <c r="AG13" s="42"/>
      <c r="AH13" s="72"/>
      <c r="AI13" s="72"/>
      <c r="AJ13" s="54"/>
    </row>
    <row r="14" spans="1:37" x14ac:dyDescent="0.15">
      <c r="A14" s="102" t="s">
        <v>31</v>
      </c>
      <c r="B14" s="123"/>
      <c r="C14" s="130"/>
      <c r="D14" s="131"/>
      <c r="E14" s="40">
        <f t="shared" si="0"/>
        <v>0</v>
      </c>
      <c r="F14" s="40" t="str">
        <f t="shared" si="1"/>
        <v/>
      </c>
      <c r="G14" s="40" t="str">
        <f t="shared" si="2"/>
        <v/>
      </c>
      <c r="H14" s="41"/>
      <c r="I14" s="132"/>
      <c r="J14" s="133"/>
      <c r="K14" s="133"/>
      <c r="L14" s="133"/>
      <c r="M14" s="62"/>
      <c r="N14" s="62"/>
      <c r="O14" s="62"/>
      <c r="P14" s="36"/>
      <c r="Q14" s="62"/>
      <c r="R14" s="62"/>
      <c r="S14" s="62"/>
      <c r="T14" s="62"/>
      <c r="U14" s="62"/>
      <c r="V14" s="62"/>
      <c r="W14" s="62"/>
      <c r="X14" s="69"/>
      <c r="Y14" s="69"/>
      <c r="Z14" s="60"/>
      <c r="AA14" s="66"/>
      <c r="AB14" s="72"/>
      <c r="AC14" s="73"/>
      <c r="AD14" s="71"/>
      <c r="AE14" s="71"/>
      <c r="AF14" s="71"/>
      <c r="AG14" s="42"/>
      <c r="AH14" s="72"/>
      <c r="AI14" s="72"/>
      <c r="AJ14" s="54"/>
    </row>
    <row r="15" spans="1:37" x14ac:dyDescent="0.15">
      <c r="A15" s="103" t="s">
        <v>59</v>
      </c>
      <c r="B15" s="123">
        <v>1114</v>
      </c>
      <c r="C15" s="130"/>
      <c r="D15" s="131"/>
      <c r="E15" s="40">
        <f t="shared" si="0"/>
        <v>0</v>
      </c>
      <c r="F15" s="40" t="str">
        <f t="shared" si="1"/>
        <v/>
      </c>
      <c r="G15" s="40" t="str">
        <f t="shared" si="2"/>
        <v/>
      </c>
      <c r="H15" s="44">
        <v>4</v>
      </c>
      <c r="I15" s="132"/>
      <c r="J15" s="133"/>
      <c r="K15" s="133"/>
      <c r="L15" s="133"/>
      <c r="M15" s="62"/>
      <c r="N15" s="62"/>
      <c r="O15" s="62"/>
      <c r="P15" s="36"/>
      <c r="Q15" s="143"/>
      <c r="R15" s="144"/>
      <c r="S15" s="144"/>
      <c r="T15" s="144"/>
      <c r="U15" s="144"/>
      <c r="V15" s="144"/>
      <c r="W15" s="144"/>
      <c r="X15" s="28" t="s">
        <v>35</v>
      </c>
      <c r="Y15" s="62"/>
      <c r="Z15" s="36"/>
      <c r="AA15" s="66"/>
      <c r="AB15" s="72"/>
      <c r="AC15" s="73"/>
      <c r="AD15" s="71"/>
      <c r="AE15" s="71"/>
      <c r="AF15" s="71"/>
      <c r="AG15" s="42"/>
      <c r="AH15" s="72"/>
      <c r="AI15" s="72"/>
      <c r="AJ15" s="54"/>
    </row>
    <row r="16" spans="1:37" x14ac:dyDescent="0.15">
      <c r="A16" s="65" t="s">
        <v>60</v>
      </c>
      <c r="B16" s="122">
        <v>1314</v>
      </c>
      <c r="C16" s="130"/>
      <c r="D16" s="131"/>
      <c r="E16" s="40">
        <f t="shared" si="0"/>
        <v>0</v>
      </c>
      <c r="F16" s="40" t="str">
        <f t="shared" si="1"/>
        <v/>
      </c>
      <c r="G16" s="40" t="str">
        <f t="shared" si="2"/>
        <v/>
      </c>
      <c r="H16" s="44">
        <v>4</v>
      </c>
      <c r="I16" s="132"/>
      <c r="J16" s="133"/>
      <c r="K16" s="133"/>
      <c r="L16" s="133"/>
      <c r="M16" s="62"/>
      <c r="N16" s="62"/>
      <c r="O16" s="62"/>
      <c r="P16" s="60"/>
      <c r="Q16" s="45" t="s">
        <v>36</v>
      </c>
      <c r="R16" s="62"/>
      <c r="S16" s="62"/>
      <c r="T16" s="62"/>
      <c r="U16" s="62"/>
      <c r="V16" s="61"/>
      <c r="W16" s="62"/>
      <c r="X16" s="62"/>
      <c r="Y16" s="70"/>
      <c r="Z16" s="36"/>
      <c r="AA16" s="66"/>
      <c r="AB16" s="72"/>
      <c r="AC16" s="73"/>
      <c r="AD16" s="71"/>
      <c r="AE16" s="71"/>
      <c r="AF16" s="71"/>
      <c r="AG16" s="42"/>
      <c r="AH16" s="72"/>
      <c r="AI16" s="72"/>
      <c r="AJ16" s="54"/>
    </row>
    <row r="17" spans="1:36" ht="14" thickBot="1" x14ac:dyDescent="0.2">
      <c r="A17" s="65" t="s">
        <v>32</v>
      </c>
      <c r="B17" s="122">
        <v>1515</v>
      </c>
      <c r="C17" s="130"/>
      <c r="D17" s="131"/>
      <c r="E17" s="40">
        <f t="shared" ref="E17" si="15">IF(H17&lt;&gt;"",H17,3)*IF(C17="A",4,IF(C17="B",3,IF(C17="C",2,IF(C17="D",1,IF(AND(C17&gt;=0,C17&lt;=4,ISNUMBER(C17)),C17,0)))))</f>
        <v>0</v>
      </c>
      <c r="F17" s="40" t="str">
        <f t="shared" ref="F17" si="16">IF(OR(C17="A",C17="B",C17="C",C17="D",C17="F",AND(C17&gt;=0,C17&lt;=4,ISNUMBER(C17))),IF(H17&lt;&gt;"",H17,3),"")</f>
        <v/>
      </c>
      <c r="G17" s="40" t="str">
        <f t="shared" ref="G17" si="17">IF(OR(C17="A",C17="B",C17="C",C17="D",C17="P",AND(C17&gt;=0,C17&lt;=4,ISNUMBER(C17))),IF(H17&lt;&gt;"",H17,3),"")</f>
        <v/>
      </c>
      <c r="H17" s="44">
        <v>5</v>
      </c>
      <c r="I17" s="132"/>
      <c r="J17" s="133"/>
      <c r="K17" s="133"/>
      <c r="L17" s="133"/>
      <c r="M17" s="62"/>
      <c r="N17" s="62"/>
      <c r="O17" s="62"/>
      <c r="P17" s="36"/>
      <c r="Q17" s="152">
        <f>SUM(G7:G20,V7:V13,AF9:AF11,AF18:AF31,AF33:AF39,G27:G41,O27:O41)</f>
        <v>0</v>
      </c>
      <c r="R17" s="152"/>
      <c r="S17" s="62" t="s">
        <v>37</v>
      </c>
      <c r="T17" s="62"/>
      <c r="U17" s="62"/>
      <c r="V17" s="62"/>
      <c r="W17" s="62"/>
      <c r="X17" s="62"/>
      <c r="Y17" s="62"/>
      <c r="Z17" s="36"/>
      <c r="AA17" s="66"/>
      <c r="AB17" s="72"/>
      <c r="AC17" s="73"/>
      <c r="AD17" s="71"/>
      <c r="AE17" s="71"/>
      <c r="AF17" s="71"/>
      <c r="AG17" s="42"/>
      <c r="AH17" s="72"/>
      <c r="AI17" s="72"/>
      <c r="AJ17" s="54"/>
    </row>
    <row r="18" spans="1:36" ht="15" thickTop="1" thickBot="1" x14ac:dyDescent="0.2">
      <c r="A18" s="59" t="s">
        <v>29</v>
      </c>
      <c r="B18" s="122">
        <v>1113</v>
      </c>
      <c r="C18" s="130"/>
      <c r="D18" s="131"/>
      <c r="E18" s="40">
        <f t="shared" si="0"/>
        <v>0</v>
      </c>
      <c r="F18" s="40" t="str">
        <f t="shared" si="1"/>
        <v/>
      </c>
      <c r="G18" s="40" t="str">
        <f t="shared" si="2"/>
        <v/>
      </c>
      <c r="H18" s="44"/>
      <c r="I18" s="132"/>
      <c r="J18" s="133"/>
      <c r="K18" s="133"/>
      <c r="L18" s="133"/>
      <c r="M18" s="62"/>
      <c r="N18" s="62"/>
      <c r="O18" s="62"/>
      <c r="P18" s="36"/>
      <c r="Q18" s="155" t="str">
        <f>IF(SUM(F7:F20,U7:U13,AE9:AE11,AE18:AE31,AE33:AE39, F27:F41,N27:N41)=0,"N/A",ROUNDDOWN(SUM(E7:E20,T7:T13,AD9:AD11,AD18:AD31,AD33:AD39,E27:E41,M27:M41)/SUM(F7:F20,U7:U13,AE9:AE11,AE18:AE31,AE33:AE39,F27:F41,N27:N41),2))</f>
        <v>N/A</v>
      </c>
      <c r="R18" s="155"/>
      <c r="S18" s="62" t="s">
        <v>38</v>
      </c>
      <c r="T18" s="62"/>
      <c r="U18" s="62"/>
      <c r="V18" s="62"/>
      <c r="W18" s="62"/>
      <c r="X18" s="62"/>
      <c r="Y18" s="62"/>
      <c r="Z18" s="36"/>
      <c r="AA18" s="102" t="s">
        <v>50</v>
      </c>
      <c r="AB18" s="126"/>
      <c r="AC18" s="75"/>
      <c r="AD18" s="40">
        <f t="shared" ref="AD18:AD20" si="18">IF(AG18&lt;&gt;"",AG18,3)*IF(AC18="A",4,IF(AC18="B",3,IF(AC18="C",2,IF(AC18="D",1,IF(AND(AC18&gt;=0,AC18&lt;=4,ISNUMBER(AC18)),AC18,0)))))</f>
        <v>0</v>
      </c>
      <c r="AE18" s="40" t="str">
        <f t="shared" ref="AE18:AE20" si="19">IF(OR(AC18="A",AC18="B",AC18="C",AC18="D",AC18="F",AND(AC18&gt;=0,AC18&lt;=4,ISNUMBER(AC18))),IF(AG18&lt;&gt;"",AG18,3),"")</f>
        <v/>
      </c>
      <c r="AF18" s="40" t="str">
        <f t="shared" ref="AF18:AF20" si="20">IF(OR(AC18="A",AC18="B",AC18="C",AC18="D",AC18="P",AND(AC18&gt;=0,AC18&lt;=4,ISNUMBER(AC18))),IF(AG18&lt;&gt;"",AG18,3),"")</f>
        <v/>
      </c>
      <c r="AG18" s="41"/>
      <c r="AH18" s="128"/>
      <c r="AI18" s="136"/>
      <c r="AJ18" s="54"/>
    </row>
    <row r="19" spans="1:36" ht="15" thickTop="1" thickBot="1" x14ac:dyDescent="0.2">
      <c r="A19" s="65" t="s">
        <v>48</v>
      </c>
      <c r="B19" s="124"/>
      <c r="C19" s="130"/>
      <c r="D19" s="131"/>
      <c r="E19" s="40">
        <f t="shared" si="0"/>
        <v>0</v>
      </c>
      <c r="F19" s="40" t="str">
        <f t="shared" si="1"/>
        <v/>
      </c>
      <c r="G19" s="40" t="str">
        <f t="shared" si="2"/>
        <v/>
      </c>
      <c r="H19" s="41"/>
      <c r="I19" s="132"/>
      <c r="J19" s="133"/>
      <c r="K19" s="133"/>
      <c r="L19" s="133"/>
      <c r="M19" s="62"/>
      <c r="N19" s="62"/>
      <c r="O19" s="62"/>
      <c r="P19" s="36"/>
      <c r="Q19" s="156">
        <f>SUMIF(B7:B20,"&gt;2999",G7:G20)+SUMIF(B27:B41,"&gt;2999",G27:G41)+SUMIF(J27:J41,"&gt;2999",O27:O41)+SUMIF(R7:R13,"&gt;2999",V7:V13)+SUMIF(AB9:AB11,"&gt;2999",AF9:AF11)+SUMIF(AB18:AB31,"&gt;2999",AF18:AF31)+SUMIF(AB33:AB39,"&gt;2999",AF33:AF39)</f>
        <v>0</v>
      </c>
      <c r="R19" s="156"/>
      <c r="S19" s="66" t="s">
        <v>65</v>
      </c>
      <c r="T19" s="62"/>
      <c r="U19" s="62"/>
      <c r="V19" s="62"/>
      <c r="W19" s="62"/>
      <c r="X19" s="62"/>
      <c r="Y19" s="62"/>
      <c r="Z19" s="36"/>
      <c r="AA19" s="103" t="s">
        <v>50</v>
      </c>
      <c r="AB19" s="123"/>
      <c r="AC19" s="75"/>
      <c r="AD19" s="40">
        <f t="shared" ref="AD19" si="21">IF(AG19&lt;&gt;"",AG19,3)*IF(AC19="A",4,IF(AC19="B",3,IF(AC19="C",2,IF(AC19="D",1,IF(AND(AC19&gt;=0,AC19&lt;=4,ISNUMBER(AC19)),AC19,0)))))</f>
        <v>0</v>
      </c>
      <c r="AE19" s="40" t="str">
        <f t="shared" ref="AE19" si="22">IF(OR(AC19="A",AC19="B",AC19="C",AC19="D",AC19="F",AND(AC19&gt;=0,AC19&lt;=4,ISNUMBER(AC19))),IF(AG19&lt;&gt;"",AG19,3),"")</f>
        <v/>
      </c>
      <c r="AF19" s="40" t="str">
        <f t="shared" ref="AF19" si="23">IF(OR(AC19="A",AC19="B",AC19="C",AC19="D",AC19="P",AND(AC19&gt;=0,AC19&lt;=4,ISNUMBER(AC19))),IF(AG19&lt;&gt;"",AG19,3),"")</f>
        <v/>
      </c>
      <c r="AG19" s="41"/>
      <c r="AH19" s="128"/>
      <c r="AI19" s="136"/>
      <c r="AJ19" s="54"/>
    </row>
    <row r="20" spans="1:36" ht="14" thickBot="1" x14ac:dyDescent="0.2">
      <c r="A20" s="65" t="s">
        <v>34</v>
      </c>
      <c r="B20" s="124"/>
      <c r="C20" s="130"/>
      <c r="D20" s="131"/>
      <c r="E20" s="40">
        <f t="shared" si="0"/>
        <v>0</v>
      </c>
      <c r="F20" s="40" t="str">
        <f t="shared" si="1"/>
        <v/>
      </c>
      <c r="G20" s="40" t="str">
        <f t="shared" si="2"/>
        <v/>
      </c>
      <c r="H20" s="44"/>
      <c r="I20" s="132"/>
      <c r="J20" s="133"/>
      <c r="K20" s="133"/>
      <c r="L20" s="133"/>
      <c r="M20" s="62"/>
      <c r="N20" s="62"/>
      <c r="O20" s="62"/>
      <c r="P20" s="36"/>
      <c r="Q20" s="157">
        <f>SUMIF(B7:B20,"&gt;2999",F7:F20)+SUMIF(B27:B41,"&gt;2999",F27:F41)+SUMIF(J27:J41,"&gt;2999",N27:N41)+SUMIF(R7:R13,"&gt;2999",U7:U13)+SUMIF(AB9:AB11,"&gt;2999",AE9:AE11)+SUMIF(AB18:AB31,"&gt;2999",AE18:AE31)+SUMIF(AB33:AB39,"&gt;2999",AE33:AE39)</f>
        <v>0</v>
      </c>
      <c r="R20" s="157"/>
      <c r="S20" s="110" t="s">
        <v>66</v>
      </c>
      <c r="T20" s="62"/>
      <c r="U20" s="62"/>
      <c r="V20" s="62"/>
      <c r="W20" s="62"/>
      <c r="X20" s="62"/>
      <c r="Y20" s="62"/>
      <c r="Z20" s="36"/>
      <c r="AA20" s="103" t="s">
        <v>50</v>
      </c>
      <c r="AB20" s="123"/>
      <c r="AC20" s="75"/>
      <c r="AD20" s="40">
        <f t="shared" si="18"/>
        <v>0</v>
      </c>
      <c r="AE20" s="40" t="str">
        <f t="shared" si="19"/>
        <v/>
      </c>
      <c r="AF20" s="40" t="str">
        <f t="shared" si="20"/>
        <v/>
      </c>
      <c r="AG20" s="41"/>
      <c r="AH20" s="128"/>
      <c r="AI20" s="136"/>
      <c r="AJ20" s="54"/>
    </row>
    <row r="21" spans="1:36" ht="14" thickBot="1" x14ac:dyDescent="0.2">
      <c r="A21" s="59"/>
      <c r="B21" s="116"/>
      <c r="C21" s="150"/>
      <c r="D21" s="150"/>
      <c r="E21" s="40"/>
      <c r="F21" s="40"/>
      <c r="G21" s="40"/>
      <c r="H21" s="44"/>
      <c r="I21" s="151"/>
      <c r="J21" s="151"/>
      <c r="K21" s="151"/>
      <c r="L21" s="151"/>
      <c r="M21" s="62"/>
      <c r="N21" s="62"/>
      <c r="O21" s="62"/>
      <c r="P21" s="36"/>
      <c r="Q21" s="157">
        <f>SUMIF(B7:B20,"&gt;2999",E7:E20)+SUMIF(B27:B41,"&gt;2999",E27:E41)+SUMIF(J27:J41,"&gt;2999",M27:M41)+SUMIF(R7:R13,"&gt;2999",T7:T13)+SUMIF(AB9:AB11,"&gt;2999",AD9:AD11)+SUMIF(AB18:AB31,"&gt;2999",AD18:AD31)+SUMIF(AB33:AB39,"&gt;2999",AD33:AD39)</f>
        <v>0</v>
      </c>
      <c r="R21" s="157"/>
      <c r="S21" s="28" t="s">
        <v>39</v>
      </c>
      <c r="T21" s="62"/>
      <c r="U21" s="62"/>
      <c r="V21" s="62"/>
      <c r="W21" s="62"/>
      <c r="X21" s="62"/>
      <c r="Y21" s="62"/>
      <c r="Z21" s="36"/>
      <c r="AA21" s="65"/>
      <c r="AB21" s="72"/>
      <c r="AC21" s="73"/>
      <c r="AD21" s="71"/>
      <c r="AE21" s="71"/>
      <c r="AF21" s="71"/>
      <c r="AG21" s="42"/>
      <c r="AH21" s="72"/>
      <c r="AI21" s="72"/>
      <c r="AJ21" s="54"/>
    </row>
    <row r="22" spans="1:36" ht="14" thickBot="1" x14ac:dyDescent="0.2">
      <c r="A22" s="59"/>
      <c r="B22" s="119"/>
      <c r="C22" s="153"/>
      <c r="D22" s="153"/>
      <c r="E22" s="40"/>
      <c r="F22" s="40"/>
      <c r="G22" s="40"/>
      <c r="H22" s="44"/>
      <c r="I22" s="154"/>
      <c r="J22" s="154"/>
      <c r="K22" s="154"/>
      <c r="L22" s="154"/>
      <c r="M22" s="62"/>
      <c r="N22" s="62"/>
      <c r="O22" s="62"/>
      <c r="P22" s="36"/>
      <c r="Q22" s="148" t="str">
        <f>IF(SUM(Q21)=0,"N/A",Q21/Q20)</f>
        <v>N/A</v>
      </c>
      <c r="R22" s="148"/>
      <c r="S22" s="62" t="s">
        <v>41</v>
      </c>
      <c r="Y22" s="62"/>
      <c r="Z22" s="36"/>
      <c r="AA22" s="66" t="s">
        <v>72</v>
      </c>
      <c r="AB22" s="72"/>
      <c r="AC22" s="73"/>
      <c r="AD22" s="71"/>
      <c r="AE22" s="71"/>
      <c r="AF22" s="71"/>
      <c r="AG22" s="42"/>
      <c r="AH22" s="72"/>
      <c r="AI22" s="72"/>
      <c r="AJ22" s="54"/>
    </row>
    <row r="23" spans="1:36" ht="15" thickTop="1" thickBot="1" x14ac:dyDescent="0.2">
      <c r="A23" s="149"/>
      <c r="B23" s="149"/>
      <c r="C23" s="149"/>
      <c r="D23" s="149"/>
      <c r="E23" s="149"/>
      <c r="F23" s="149"/>
      <c r="G23" s="149"/>
      <c r="H23" s="149"/>
      <c r="I23" s="149"/>
      <c r="J23" s="149"/>
      <c r="K23" s="149"/>
      <c r="L23" s="149"/>
      <c r="M23" s="62"/>
      <c r="N23" s="62"/>
      <c r="O23" s="62"/>
      <c r="P23" s="36"/>
      <c r="Q23" s="145"/>
      <c r="R23" s="146"/>
      <c r="S23" s="28" t="s">
        <v>44</v>
      </c>
      <c r="T23" s="62"/>
      <c r="U23" s="62"/>
      <c r="V23" s="62"/>
      <c r="W23" s="62"/>
      <c r="X23" s="62"/>
      <c r="Y23" s="62"/>
      <c r="Z23" s="36"/>
      <c r="AA23" s="65" t="s">
        <v>51</v>
      </c>
      <c r="AB23" s="120">
        <v>2123</v>
      </c>
      <c r="AC23" s="97"/>
      <c r="AD23" s="40">
        <f t="shared" ref="AD23" si="24">IF(AG23&lt;&gt;"",AG23,3)*IF(AC23="A",4,IF(AC23="B",3,IF(AC23="C",2,IF(AC23="D",1,IF(AND(AC23&gt;=0,AC23&lt;=4,ISNUMBER(AC23)),AC23,0)))))</f>
        <v>0</v>
      </c>
      <c r="AE23" s="40" t="str">
        <f t="shared" ref="AE23" si="25">IF(OR(AC23="A",AC23="B",AC23="C",AC23="D",AC23="F",AND(AC23&gt;=0,AC23&lt;=4,ISNUMBER(AC23))),IF(AG23&lt;&gt;"",AG23,3),"")</f>
        <v/>
      </c>
      <c r="AF23" s="40" t="str">
        <f t="shared" ref="AF23" si="26">IF(OR(AC23="A",AC23="B",AC23="C",AC23="D",AC23="P",AND(AC23&gt;=0,AC23&lt;=4,ISNUMBER(AC23))),IF(AG23&lt;&gt;"",AG23,3),"")</f>
        <v/>
      </c>
      <c r="AG23" s="41"/>
      <c r="AH23" s="128"/>
      <c r="AI23" s="136"/>
      <c r="AJ23" s="54"/>
    </row>
    <row r="24" spans="1:36" ht="18" thickTop="1" thickBot="1" x14ac:dyDescent="0.25">
      <c r="A24" s="53" t="s">
        <v>52</v>
      </c>
      <c r="B24" s="62"/>
      <c r="C24" s="62"/>
      <c r="D24" s="62"/>
      <c r="E24" s="62"/>
      <c r="F24" s="62"/>
      <c r="G24" s="62"/>
      <c r="H24" s="62"/>
      <c r="I24" s="62"/>
      <c r="J24" s="62"/>
      <c r="K24" s="62"/>
      <c r="L24" s="62"/>
      <c r="M24" s="62"/>
      <c r="N24" s="62"/>
      <c r="O24" s="62"/>
      <c r="P24" s="36"/>
      <c r="Q24" s="147">
        <v>120</v>
      </c>
      <c r="R24" s="147"/>
      <c r="S24" s="62" t="s">
        <v>45</v>
      </c>
      <c r="T24" s="62"/>
      <c r="U24" s="62"/>
      <c r="V24" s="62"/>
      <c r="W24" s="62"/>
      <c r="X24" s="62"/>
      <c r="Y24" s="62"/>
      <c r="Z24" s="36"/>
      <c r="AA24" s="65" t="s">
        <v>51</v>
      </c>
      <c r="AB24" s="122">
        <v>2132</v>
      </c>
      <c r="AC24" s="97"/>
      <c r="AD24" s="40">
        <f t="shared" ref="AD24:AD29" si="27">IF(AG24&lt;&gt;"",AG24,3)*IF(AC24="A",4,IF(AC24="B",3,IF(AC24="C",2,IF(AC24="D",1,IF(AND(AC24&gt;=0,AC24&lt;=4,ISNUMBER(AC24)),AC24,0)))))</f>
        <v>0</v>
      </c>
      <c r="AE24" s="40" t="str">
        <f t="shared" ref="AE24:AE29" si="28">IF(OR(AC24="A",AC24="B",AC24="C",AC24="D",AC24="F",AND(AC24&gt;=0,AC24&lt;=4,ISNUMBER(AC24))),IF(AG24&lt;&gt;"",AG24,3),"")</f>
        <v/>
      </c>
      <c r="AF24" s="40" t="str">
        <f t="shared" ref="AF24:AF29" si="29">IF(OR(AC24="A",AC24="B",AC24="C",AC24="D",AC24="P",AND(AC24&gt;=0,AC24&lt;=4,ISNUMBER(AC24))),IF(AG24&lt;&gt;"",AG24,3),"")</f>
        <v/>
      </c>
      <c r="AG24" s="41">
        <v>2</v>
      </c>
      <c r="AH24" s="128"/>
      <c r="AI24" s="136"/>
      <c r="AJ24" s="54"/>
    </row>
    <row r="25" spans="1:36" x14ac:dyDescent="0.15">
      <c r="A25" s="53" t="s">
        <v>40</v>
      </c>
      <c r="B25" s="53"/>
      <c r="C25" s="62"/>
      <c r="D25" s="62"/>
      <c r="E25" s="62"/>
      <c r="F25" s="62"/>
      <c r="G25" s="62"/>
      <c r="H25" s="62"/>
      <c r="I25" s="118" t="s">
        <v>74</v>
      </c>
      <c r="J25" s="64"/>
      <c r="K25" s="64"/>
      <c r="L25" s="64"/>
      <c r="M25" s="62"/>
      <c r="N25" s="62"/>
      <c r="O25" s="62"/>
      <c r="P25" s="36"/>
      <c r="Q25" s="62" t="s">
        <v>46</v>
      </c>
      <c r="R25" s="62"/>
      <c r="S25" s="62"/>
      <c r="T25" s="62"/>
      <c r="U25" s="62"/>
      <c r="V25" s="62"/>
      <c r="W25" s="62"/>
      <c r="X25" s="62"/>
      <c r="Y25" s="62"/>
      <c r="Z25" s="43"/>
      <c r="AA25" s="65" t="s">
        <v>47</v>
      </c>
      <c r="AB25" s="122">
        <v>1114</v>
      </c>
      <c r="AC25" s="97"/>
      <c r="AD25" s="40">
        <f t="shared" si="27"/>
        <v>0</v>
      </c>
      <c r="AE25" s="40" t="str">
        <f t="shared" si="28"/>
        <v/>
      </c>
      <c r="AF25" s="40" t="str">
        <f t="shared" si="29"/>
        <v/>
      </c>
      <c r="AG25" s="41">
        <v>4</v>
      </c>
      <c r="AH25" s="128"/>
      <c r="AI25" s="136"/>
      <c r="AJ25" s="54"/>
    </row>
    <row r="26" spans="1:36" ht="14" thickBot="1" x14ac:dyDescent="0.2">
      <c r="A26" s="117" t="s">
        <v>19</v>
      </c>
      <c r="B26" s="62"/>
      <c r="C26" s="62" t="s">
        <v>42</v>
      </c>
      <c r="D26" s="29" t="s">
        <v>43</v>
      </c>
      <c r="E26" s="58" t="s">
        <v>21</v>
      </c>
      <c r="F26" s="58" t="s">
        <v>22</v>
      </c>
      <c r="G26" s="58" t="s">
        <v>23</v>
      </c>
      <c r="H26" s="62"/>
      <c r="I26" s="62" t="s">
        <v>19</v>
      </c>
      <c r="J26" s="62"/>
      <c r="K26" s="62" t="s">
        <v>42</v>
      </c>
      <c r="L26" s="46" t="s">
        <v>43</v>
      </c>
      <c r="M26" s="58" t="s">
        <v>21</v>
      </c>
      <c r="N26" s="58" t="s">
        <v>22</v>
      </c>
      <c r="O26" s="58" t="s">
        <v>23</v>
      </c>
      <c r="P26" s="36"/>
      <c r="Q26" s="62"/>
      <c r="R26" s="62"/>
      <c r="S26" s="62"/>
      <c r="T26" s="62"/>
      <c r="U26" s="62"/>
      <c r="V26" s="62"/>
      <c r="W26" s="62"/>
      <c r="X26" s="62"/>
      <c r="Y26" s="62"/>
      <c r="Z26" s="62"/>
      <c r="AA26" s="65" t="s">
        <v>47</v>
      </c>
      <c r="AB26" s="122">
        <v>1214</v>
      </c>
      <c r="AC26" s="97"/>
      <c r="AD26" s="40">
        <f t="shared" ref="AD26" si="30">IF(AG26&lt;&gt;"",AG26,3)*IF(AC26="A",4,IF(AC26="B",3,IF(AC26="C",2,IF(AC26="D",1,IF(AND(AC26&gt;=0,AC26&lt;=4,ISNUMBER(AC26)),AC26,0)))))</f>
        <v>0</v>
      </c>
      <c r="AE26" s="40" t="str">
        <f t="shared" ref="AE26" si="31">IF(OR(AC26="A",AC26="B",AC26="C",AC26="D",AC26="F",AND(AC26&gt;=0,AC26&lt;=4,ISNUMBER(AC26))),IF(AG26&lt;&gt;"",AG26,3),"")</f>
        <v/>
      </c>
      <c r="AF26" s="40" t="str">
        <f t="shared" ref="AF26" si="32">IF(OR(AC26="A",AC26="B",AC26="C",AC26="D",AC26="P",AND(AC26&gt;=0,AC26&lt;=4,ISNUMBER(AC26))),IF(AG26&lt;&gt;"",AG26,3),"")</f>
        <v/>
      </c>
      <c r="AG26" s="41">
        <v>4</v>
      </c>
      <c r="AH26" s="128"/>
      <c r="AI26" s="136"/>
      <c r="AJ26" s="54"/>
    </row>
    <row r="27" spans="1:36" ht="14" thickBot="1" x14ac:dyDescent="0.2">
      <c r="A27" s="67"/>
      <c r="B27" s="47"/>
      <c r="C27" s="68"/>
      <c r="D27" s="48"/>
      <c r="E27" s="49">
        <f t="shared" ref="E27" si="33">D27*IF(OR(C27="A",C27="RA"),4,IF(OR(C27="B",C27="RB"),3,IF(OR(C27="C",C27="RC"),2,IF(OR(C27="D",C27="RD"),1,IF(AND(C27&gt;=0,C27&lt;=4,ISNUMBER(C27)),C27,0)))))</f>
        <v>0</v>
      </c>
      <c r="F27" s="50" t="str">
        <f t="shared" ref="F27" si="34">IF(OR(C27="",D27=""),"",IF(OR(C27="A",C27="B",C27="C",C27="D",C27="F",C27="RA",C27="RB",C27="RC",C27="RD",C27="RF",AND(C27&gt;=0,C27&lt;=4,ISNUMBER(C27))),D27,""))</f>
        <v/>
      </c>
      <c r="G27" s="51" t="str">
        <f t="shared" ref="G27" si="35">IF(OR(C27="",D27=""),"",IF(OR(C27="A",C27="B",C27="C",C27="D",C27="P",AND(C27&gt;=0,C27&lt;=4,ISNUMBER(C27))),D27,""))</f>
        <v/>
      </c>
      <c r="H27" s="52"/>
      <c r="I27" s="67"/>
      <c r="J27" s="47"/>
      <c r="K27" s="68"/>
      <c r="L27" s="48"/>
      <c r="M27" s="36">
        <f t="shared" ref="M27" si="36">L27*IF(OR(K27="A",K27="RA"),4,IF(OR(K27="B",K27="RB"),3,IF(OR(K27="C",K27="RC"),2,IF(OR(K27="D",K27="RD"),1,IF(AND(K27&gt;=0,K27=4,ISNUMBER(K27)),K27,0)))))</f>
        <v>0</v>
      </c>
      <c r="N27" s="36" t="str">
        <f t="shared" ref="N27" si="37">IF(OR(K27="",L27=""),"",IF(OR(K27="A",K27="B",K27="C",K27="D",K27="F",K27="RA",K27="RB",K27="RC",K27="RD",K27="RF",AND(K27&gt;=0,K27&lt;=4,ISNUMBER(K27))),L27,""))</f>
        <v/>
      </c>
      <c r="O27" s="36" t="str">
        <f t="shared" ref="O27" si="38">IF(OR(K27="",L27=""),"",IF(OR(K27="A",K27="B",K27="C",K27="D",K27="P",AND(K27&gt;=0,K27&lt;=4,ISNUMBER(K27))),L27,""))</f>
        <v/>
      </c>
      <c r="P27" s="64"/>
      <c r="Q27" s="62"/>
      <c r="R27" s="62"/>
      <c r="S27" s="62"/>
      <c r="T27" s="62"/>
      <c r="U27" s="62"/>
      <c r="V27" s="62"/>
      <c r="W27" s="62"/>
      <c r="X27" s="62"/>
      <c r="Y27" s="62"/>
      <c r="Z27" s="71"/>
      <c r="AA27" s="103" t="s">
        <v>59</v>
      </c>
      <c r="AB27" s="123">
        <v>1604</v>
      </c>
      <c r="AC27" s="97"/>
      <c r="AD27" s="40">
        <f t="shared" ref="AD27" si="39">IF(AG27&lt;&gt;"",AG27,3)*IF(AC27="A",4,IF(AC27="B",3,IF(AC27="C",2,IF(AC27="D",1,IF(AND(AC27&gt;=0,AC27&lt;=4,ISNUMBER(AC27)),AC27,0)))))</f>
        <v>0</v>
      </c>
      <c r="AE27" s="40" t="str">
        <f t="shared" ref="AE27" si="40">IF(OR(AC27="A",AC27="B",AC27="C",AC27="D",AC27="F",AND(AC27&gt;=0,AC27&lt;=4,ISNUMBER(AC27))),IF(AG27&lt;&gt;"",AG27,3),"")</f>
        <v/>
      </c>
      <c r="AF27" s="40" t="str">
        <f t="shared" ref="AF27" si="41">IF(OR(AC27="A",AC27="B",AC27="C",AC27="D",AC27="P",AND(AC27&gt;=0,AC27&lt;=4,ISNUMBER(AC27))),IF(AG27&lt;&gt;"",AG27,3),"")</f>
        <v/>
      </c>
      <c r="AG27" s="41">
        <v>4</v>
      </c>
      <c r="AH27" s="128"/>
      <c r="AI27" s="136"/>
      <c r="AJ27" s="54"/>
    </row>
    <row r="28" spans="1:36" ht="14.25" customHeight="1" thickBot="1" x14ac:dyDescent="0.2">
      <c r="A28" s="67"/>
      <c r="B28" s="47"/>
      <c r="C28" s="68"/>
      <c r="D28" s="48"/>
      <c r="E28" s="49">
        <f t="shared" ref="E28:E41" si="42">D28*IF(OR(C28="A",C28="RA"),4,IF(OR(C28="B",C28="RB"),3,IF(OR(C28="C",C28="RC"),2,IF(OR(C28="D",C28="RD"),1,IF(AND(C28&gt;=0,C28&lt;=4,ISNUMBER(C28)),C28,0)))))</f>
        <v>0</v>
      </c>
      <c r="F28" s="50" t="str">
        <f t="shared" ref="F28:F41" si="43">IF(OR(C28="",D28=""),"",IF(OR(C28="A",C28="B",C28="C",C28="D",C28="F",C28="RA",C28="RB",C28="RC",C28="RD",C28="RF",AND(C28&gt;=0,C28&lt;=4,ISNUMBER(C28))),D28,""))</f>
        <v/>
      </c>
      <c r="G28" s="51" t="str">
        <f t="shared" ref="G28:G41" si="44">IF(OR(C28="",D28=""),"",IF(OR(C28="A",C28="B",C28="C",C28="D",C28="P",AND(C28&gt;=0,C28&lt;=4,ISNUMBER(C28))),D28,""))</f>
        <v/>
      </c>
      <c r="H28" s="52"/>
      <c r="I28" s="67"/>
      <c r="J28" s="47"/>
      <c r="K28" s="68"/>
      <c r="L28" s="48"/>
      <c r="M28" s="36">
        <f t="shared" ref="M28:M41" si="45">L28*IF(OR(K28="A",K28="RA"),4,IF(OR(K28="B",K28="RB"),3,IF(OR(K28="C",K28="RC"),2,IF(OR(K28="D",K28="RD"),1,IF(AND(K28&gt;=0,K28=4,ISNUMBER(K28)),K28,0)))))</f>
        <v>0</v>
      </c>
      <c r="N28" s="36" t="str">
        <f t="shared" ref="N28:N41" si="46">IF(OR(K28="",L28=""),"",IF(OR(K28="A",K28="B",K28="C",K28="D",K28="F",K28="RA",K28="RB",K28="RC",K28="RD",K28="RF",AND(K28&gt;=0,K28&lt;=4,ISNUMBER(K28))),L28,""))</f>
        <v/>
      </c>
      <c r="O28" s="36" t="str">
        <f t="shared" ref="O28:O41" si="47">IF(OR(K28="",L28=""),"",IF(OR(K28="A",K28="B",K28="C",K28="D",K28="P",AND(K28&gt;=0,K28&lt;=4,ISNUMBER(K28))),L28,""))</f>
        <v/>
      </c>
      <c r="P28" s="36"/>
      <c r="Q28" s="62"/>
      <c r="R28" s="62"/>
      <c r="S28" s="62"/>
      <c r="T28" s="62"/>
      <c r="U28" s="62"/>
      <c r="V28" s="62"/>
      <c r="W28" s="62"/>
      <c r="X28" s="62"/>
      <c r="Y28" s="62"/>
      <c r="Z28" s="36"/>
      <c r="AA28" s="104" t="s">
        <v>33</v>
      </c>
      <c r="AB28" s="127">
        <v>3653</v>
      </c>
      <c r="AC28" s="75"/>
      <c r="AD28" s="40">
        <f t="shared" si="27"/>
        <v>0</v>
      </c>
      <c r="AE28" s="40" t="str">
        <f t="shared" si="28"/>
        <v/>
      </c>
      <c r="AF28" s="40" t="str">
        <f t="shared" si="29"/>
        <v/>
      </c>
      <c r="AG28" s="41"/>
      <c r="AH28" s="128"/>
      <c r="AI28" s="136"/>
      <c r="AJ28" s="89"/>
    </row>
    <row r="29" spans="1:36" ht="14" thickBot="1" x14ac:dyDescent="0.2">
      <c r="A29" s="67"/>
      <c r="B29" s="47"/>
      <c r="C29" s="68"/>
      <c r="D29" s="48"/>
      <c r="E29" s="49">
        <f t="shared" si="42"/>
        <v>0</v>
      </c>
      <c r="F29" s="50" t="str">
        <f t="shared" si="43"/>
        <v/>
      </c>
      <c r="G29" s="51" t="str">
        <f t="shared" si="44"/>
        <v/>
      </c>
      <c r="H29" s="52"/>
      <c r="I29" s="67"/>
      <c r="J29" s="47"/>
      <c r="K29" s="68"/>
      <c r="L29" s="48"/>
      <c r="M29" s="36">
        <f t="shared" si="45"/>
        <v>0</v>
      </c>
      <c r="N29" s="36" t="str">
        <f t="shared" si="46"/>
        <v/>
      </c>
      <c r="O29" s="36" t="str">
        <f t="shared" si="47"/>
        <v/>
      </c>
      <c r="P29" s="36"/>
      <c r="Q29" s="62"/>
      <c r="R29" s="62"/>
      <c r="S29" s="62"/>
      <c r="T29" s="62"/>
      <c r="U29" s="62"/>
      <c r="V29" s="62"/>
      <c r="W29" s="62"/>
      <c r="X29" s="62"/>
      <c r="Y29" s="62"/>
      <c r="Z29" s="36"/>
      <c r="AA29" s="65" t="s">
        <v>32</v>
      </c>
      <c r="AB29" s="123">
        <v>3013</v>
      </c>
      <c r="AC29" s="75"/>
      <c r="AD29" s="40">
        <f t="shared" si="27"/>
        <v>0</v>
      </c>
      <c r="AE29" s="40" t="str">
        <f t="shared" si="28"/>
        <v/>
      </c>
      <c r="AF29" s="40" t="str">
        <f t="shared" si="29"/>
        <v/>
      </c>
      <c r="AG29" s="41"/>
      <c r="AH29" s="128"/>
      <c r="AI29" s="136"/>
      <c r="AJ29" s="54"/>
    </row>
    <row r="30" spans="1:36" ht="14" thickBot="1" x14ac:dyDescent="0.2">
      <c r="A30" s="67"/>
      <c r="B30" s="47"/>
      <c r="C30" s="68"/>
      <c r="D30" s="48"/>
      <c r="E30" s="49">
        <f t="shared" si="42"/>
        <v>0</v>
      </c>
      <c r="F30" s="50" t="str">
        <f t="shared" si="43"/>
        <v/>
      </c>
      <c r="G30" s="51" t="str">
        <f t="shared" si="44"/>
        <v/>
      </c>
      <c r="H30" s="52"/>
      <c r="I30" s="67"/>
      <c r="J30" s="47"/>
      <c r="K30" s="68"/>
      <c r="L30" s="48"/>
      <c r="M30" s="36">
        <f t="shared" si="45"/>
        <v>0</v>
      </c>
      <c r="N30" s="36" t="str">
        <f t="shared" si="46"/>
        <v/>
      </c>
      <c r="O30" s="36" t="str">
        <f t="shared" si="47"/>
        <v/>
      </c>
      <c r="P30" s="36"/>
      <c r="Q30" s="62"/>
      <c r="R30" s="62"/>
      <c r="S30" s="62"/>
      <c r="T30" s="62"/>
      <c r="U30" s="62"/>
      <c r="V30" s="62"/>
      <c r="W30" s="62"/>
      <c r="X30" s="62"/>
      <c r="Y30" s="62"/>
      <c r="Z30" s="36"/>
      <c r="AA30" s="65" t="s">
        <v>32</v>
      </c>
      <c r="AB30" s="123">
        <v>3012</v>
      </c>
      <c r="AC30" s="111"/>
      <c r="AD30" s="40">
        <f t="shared" ref="AD30" si="48">IF(AG30&lt;&gt;"",AG30,3)*IF(AC30="A",4,IF(AC30="B",3,IF(AC30="C",2,IF(AC30="D",1,IF(AND(AC30&gt;=0,AC30&lt;=4,ISNUMBER(AC30)),AC30,0)))))</f>
        <v>0</v>
      </c>
      <c r="AE30" s="40" t="str">
        <f t="shared" ref="AE30" si="49">IF(OR(AC30="A",AC30="B",AC30="C",AC30="D",AC30="F",AND(AC30&gt;=0,AC30&lt;=4,ISNUMBER(AC30))),IF(AG30&lt;&gt;"",AG30,3),"")</f>
        <v/>
      </c>
      <c r="AF30" s="40" t="str">
        <f t="shared" ref="AF30" si="50">IF(OR(AC30="A",AC30="B",AC30="C",AC30="D",AC30="P",AND(AC30&gt;=0,AC30&lt;=4,ISNUMBER(AC30))),IF(AG30&lt;&gt;"",AG30,3),"")</f>
        <v/>
      </c>
      <c r="AG30" s="41">
        <v>2</v>
      </c>
      <c r="AH30" s="128"/>
      <c r="AI30" s="136"/>
      <c r="AJ30" s="54"/>
    </row>
    <row r="31" spans="1:36" ht="14" thickBot="1" x14ac:dyDescent="0.2">
      <c r="A31" s="67"/>
      <c r="B31" s="47"/>
      <c r="C31" s="68"/>
      <c r="D31" s="48"/>
      <c r="E31" s="49">
        <f t="shared" si="42"/>
        <v>0</v>
      </c>
      <c r="F31" s="50" t="str">
        <f t="shared" si="43"/>
        <v/>
      </c>
      <c r="G31" s="51" t="str">
        <f t="shared" si="44"/>
        <v/>
      </c>
      <c r="H31" s="52"/>
      <c r="I31" s="67"/>
      <c r="J31" s="47"/>
      <c r="K31" s="68"/>
      <c r="L31" s="48"/>
      <c r="M31" s="36">
        <f t="shared" si="45"/>
        <v>0</v>
      </c>
      <c r="N31" s="36" t="str">
        <f t="shared" si="46"/>
        <v/>
      </c>
      <c r="O31" s="36" t="str">
        <f t="shared" si="47"/>
        <v/>
      </c>
      <c r="P31" s="36"/>
      <c r="Q31" s="62"/>
      <c r="R31" s="62"/>
      <c r="S31" s="62"/>
      <c r="T31" s="62"/>
      <c r="U31" s="62"/>
      <c r="V31" s="62"/>
      <c r="W31" s="62"/>
      <c r="X31" s="62"/>
      <c r="Y31" s="62"/>
      <c r="Z31" s="36"/>
      <c r="AA31" s="65" t="s">
        <v>32</v>
      </c>
      <c r="AB31" s="123"/>
      <c r="AC31" s="111"/>
      <c r="AD31" s="40">
        <f t="shared" ref="AD31" si="51">IF(AG31&lt;&gt;"",AG31,3)*IF(AC31="A",4,IF(AC31="B",3,IF(AC31="C",2,IF(AC31="D",1,IF(AND(AC31&gt;=0,AC31&lt;=4,ISNUMBER(AC31)),AC31,0)))))</f>
        <v>0</v>
      </c>
      <c r="AE31" s="40" t="str">
        <f t="shared" ref="AE31" si="52">IF(OR(AC31="A",AC31="B",AC31="C",AC31="D",AC31="F",AND(AC31&gt;=0,AC31&lt;=4,ISNUMBER(AC31))),IF(AG31&lt;&gt;"",AG31,3),"")</f>
        <v/>
      </c>
      <c r="AF31" s="40" t="str">
        <f t="shared" ref="AF31" si="53">IF(OR(AC31="A",AC31="B",AC31="C",AC31="D",AC31="P",AND(AC31&gt;=0,AC31&lt;=4,ISNUMBER(AC31))),IF(AG31&lt;&gt;"",AG31,3),"")</f>
        <v/>
      </c>
      <c r="AG31" s="41"/>
      <c r="AH31" s="128"/>
      <c r="AI31" s="136"/>
      <c r="AJ31" s="54"/>
    </row>
    <row r="32" spans="1:36" ht="14" thickBot="1" x14ac:dyDescent="0.2">
      <c r="A32" s="67"/>
      <c r="B32" s="47"/>
      <c r="C32" s="68"/>
      <c r="D32" s="48"/>
      <c r="E32" s="49">
        <f t="shared" si="42"/>
        <v>0</v>
      </c>
      <c r="F32" s="50" t="str">
        <f t="shared" si="43"/>
        <v/>
      </c>
      <c r="G32" s="51" t="str">
        <f t="shared" si="44"/>
        <v/>
      </c>
      <c r="H32" s="52"/>
      <c r="I32" s="67"/>
      <c r="J32" s="47"/>
      <c r="K32" s="68"/>
      <c r="L32" s="48"/>
      <c r="M32" s="36">
        <f t="shared" si="45"/>
        <v>0</v>
      </c>
      <c r="N32" s="36" t="str">
        <f t="shared" si="46"/>
        <v/>
      </c>
      <c r="O32" s="36" t="str">
        <f t="shared" si="47"/>
        <v/>
      </c>
      <c r="P32" s="36"/>
      <c r="Q32" s="62"/>
      <c r="R32" s="62"/>
      <c r="S32" s="62"/>
      <c r="T32" s="62"/>
      <c r="U32" s="62"/>
      <c r="V32" s="62"/>
      <c r="W32" s="62"/>
      <c r="X32" s="62"/>
      <c r="Y32" s="62"/>
      <c r="Z32" s="36"/>
      <c r="AA32" s="66" t="s">
        <v>73</v>
      </c>
      <c r="AB32" s="125"/>
      <c r="AC32" s="98"/>
      <c r="AD32" s="40"/>
      <c r="AE32" s="40"/>
      <c r="AF32" s="40"/>
      <c r="AG32" s="41"/>
      <c r="AH32" s="112"/>
      <c r="AI32" s="113"/>
      <c r="AJ32" s="54"/>
    </row>
    <row r="33" spans="1:36" ht="14" thickBot="1" x14ac:dyDescent="0.2">
      <c r="A33" s="67"/>
      <c r="B33" s="47"/>
      <c r="C33" s="68"/>
      <c r="D33" s="48"/>
      <c r="E33" s="49">
        <f t="shared" si="42"/>
        <v>0</v>
      </c>
      <c r="F33" s="50" t="str">
        <f t="shared" si="43"/>
        <v/>
      </c>
      <c r="G33" s="51" t="str">
        <f t="shared" si="44"/>
        <v/>
      </c>
      <c r="H33" s="52"/>
      <c r="I33" s="67"/>
      <c r="J33" s="47"/>
      <c r="K33" s="68"/>
      <c r="L33" s="48"/>
      <c r="M33" s="36">
        <f t="shared" si="45"/>
        <v>0</v>
      </c>
      <c r="N33" s="36" t="str">
        <f t="shared" si="46"/>
        <v/>
      </c>
      <c r="O33" s="36" t="str">
        <f t="shared" si="47"/>
        <v/>
      </c>
      <c r="P33" s="36"/>
      <c r="Q33" s="62"/>
      <c r="R33" s="62"/>
      <c r="S33" s="62"/>
      <c r="T33" s="62"/>
      <c r="U33" s="62"/>
      <c r="V33" s="62"/>
      <c r="W33" s="62"/>
      <c r="X33" s="62"/>
      <c r="Y33" s="62"/>
      <c r="Z33" s="36"/>
      <c r="AA33" s="65" t="s">
        <v>50</v>
      </c>
      <c r="AB33" s="120">
        <v>3433</v>
      </c>
      <c r="AC33" s="97"/>
      <c r="AD33" s="40">
        <f t="shared" ref="AD33:AD39" si="54">IF(AG33&lt;&gt;"",AG33,3)*IF(AC33="A",4,IF(AC33="B",3,IF(AC33="C",2,IF(AC33="D",1,IF(AND(AC33&gt;=0,AC33&lt;=4,ISNUMBER(AC33)),AC33,0)))))</f>
        <v>0</v>
      </c>
      <c r="AE33" s="40" t="str">
        <f t="shared" ref="AE33:AE39" si="55">IF(OR(AC33="A",AC33="B",AC33="C",AC33="D",AC33="F",AND(AC33&gt;=0,AC33&lt;=4,ISNUMBER(AC33))),IF(AG33&lt;&gt;"",AG33,3),"")</f>
        <v/>
      </c>
      <c r="AF33" s="40" t="str">
        <f t="shared" ref="AF33:AF39" si="56">IF(OR(AC33="A",AC33="B",AC33="C",AC33="D",AC33="P",AND(AC33&gt;=0,AC33&lt;=4,ISNUMBER(AC33))),IF(AG33&lt;&gt;"",AG33,3),"")</f>
        <v/>
      </c>
      <c r="AG33" s="41"/>
      <c r="AH33" s="128"/>
      <c r="AI33" s="136"/>
      <c r="AJ33" s="54"/>
    </row>
    <row r="34" spans="1:36" ht="14" thickBot="1" x14ac:dyDescent="0.2">
      <c r="A34" s="67"/>
      <c r="B34" s="47"/>
      <c r="C34" s="68"/>
      <c r="D34" s="48"/>
      <c r="E34" s="49">
        <f t="shared" si="42"/>
        <v>0</v>
      </c>
      <c r="F34" s="50" t="str">
        <f t="shared" si="43"/>
        <v/>
      </c>
      <c r="G34" s="51" t="str">
        <f t="shared" si="44"/>
        <v/>
      </c>
      <c r="H34" s="52"/>
      <c r="I34" s="67"/>
      <c r="J34" s="47"/>
      <c r="K34" s="68"/>
      <c r="L34" s="48"/>
      <c r="M34" s="36">
        <f t="shared" si="45"/>
        <v>0</v>
      </c>
      <c r="N34" s="36" t="str">
        <f t="shared" si="46"/>
        <v/>
      </c>
      <c r="O34" s="36" t="str">
        <f t="shared" si="47"/>
        <v/>
      </c>
      <c r="P34" s="36"/>
      <c r="Q34" s="62"/>
      <c r="R34" s="62"/>
      <c r="S34" s="62"/>
      <c r="T34" s="62"/>
      <c r="U34" s="62"/>
      <c r="V34" s="62"/>
      <c r="W34" s="62"/>
      <c r="X34" s="62"/>
      <c r="Y34" s="62"/>
      <c r="Z34" s="36"/>
      <c r="AA34" s="104" t="s">
        <v>50</v>
      </c>
      <c r="AB34" s="123">
        <v>4863</v>
      </c>
      <c r="AC34" s="97"/>
      <c r="AD34" s="40">
        <f t="shared" si="54"/>
        <v>0</v>
      </c>
      <c r="AE34" s="40" t="str">
        <f t="shared" si="55"/>
        <v/>
      </c>
      <c r="AF34" s="40" t="str">
        <f t="shared" si="56"/>
        <v/>
      </c>
      <c r="AG34" s="41"/>
      <c r="AH34" s="128"/>
      <c r="AI34" s="136"/>
      <c r="AJ34" s="54"/>
    </row>
    <row r="35" spans="1:36" ht="14" thickBot="1" x14ac:dyDescent="0.2">
      <c r="A35" s="67"/>
      <c r="B35" s="47"/>
      <c r="C35" s="68"/>
      <c r="D35" s="48"/>
      <c r="E35" s="49">
        <f t="shared" si="42"/>
        <v>0</v>
      </c>
      <c r="F35" s="50" t="str">
        <f t="shared" si="43"/>
        <v/>
      </c>
      <c r="G35" s="51" t="str">
        <f t="shared" si="44"/>
        <v/>
      </c>
      <c r="H35" s="52"/>
      <c r="I35" s="67"/>
      <c r="J35" s="47"/>
      <c r="K35" s="68"/>
      <c r="L35" s="48"/>
      <c r="M35" s="36">
        <f t="shared" si="45"/>
        <v>0</v>
      </c>
      <c r="N35" s="36" t="str">
        <f t="shared" si="46"/>
        <v/>
      </c>
      <c r="O35" s="36" t="str">
        <f t="shared" si="47"/>
        <v/>
      </c>
      <c r="P35" s="36"/>
      <c r="Q35" s="62"/>
      <c r="R35" s="62"/>
      <c r="S35" s="62"/>
      <c r="T35" s="62"/>
      <c r="U35" s="62"/>
      <c r="V35" s="62"/>
      <c r="W35" s="62"/>
      <c r="X35" s="62"/>
      <c r="Y35" s="62"/>
      <c r="Z35" s="36"/>
      <c r="AA35" s="104" t="s">
        <v>50</v>
      </c>
      <c r="AB35" s="123"/>
      <c r="AC35" s="97"/>
      <c r="AD35" s="40">
        <f t="shared" si="54"/>
        <v>0</v>
      </c>
      <c r="AE35" s="40" t="str">
        <f t="shared" si="55"/>
        <v/>
      </c>
      <c r="AF35" s="40" t="str">
        <f t="shared" si="56"/>
        <v/>
      </c>
      <c r="AG35" s="41"/>
      <c r="AH35" s="128"/>
      <c r="AI35" s="136"/>
      <c r="AJ35" s="54"/>
    </row>
    <row r="36" spans="1:36" ht="14" thickBot="1" x14ac:dyDescent="0.2">
      <c r="A36" s="67"/>
      <c r="B36" s="47"/>
      <c r="C36" s="68"/>
      <c r="D36" s="48"/>
      <c r="E36" s="49">
        <f t="shared" si="42"/>
        <v>0</v>
      </c>
      <c r="F36" s="50" t="str">
        <f t="shared" si="43"/>
        <v/>
      </c>
      <c r="G36" s="51" t="str">
        <f t="shared" si="44"/>
        <v/>
      </c>
      <c r="H36" s="52"/>
      <c r="I36" s="67"/>
      <c r="J36" s="47"/>
      <c r="K36" s="68"/>
      <c r="L36" s="48"/>
      <c r="M36" s="36">
        <f t="shared" si="45"/>
        <v>0</v>
      </c>
      <c r="N36" s="36" t="str">
        <f t="shared" si="46"/>
        <v/>
      </c>
      <c r="O36" s="36" t="str">
        <f t="shared" si="47"/>
        <v/>
      </c>
      <c r="P36" s="36"/>
      <c r="Q36" s="62"/>
      <c r="R36" s="62"/>
      <c r="S36" s="62"/>
      <c r="T36" s="62"/>
      <c r="U36" s="62"/>
      <c r="V36" s="62"/>
      <c r="W36" s="62"/>
      <c r="X36" s="62"/>
      <c r="Y36" s="62"/>
      <c r="Z36" s="36"/>
      <c r="AA36" s="103"/>
      <c r="AB36" s="123"/>
      <c r="AC36" s="97"/>
      <c r="AD36" s="40">
        <f t="shared" si="54"/>
        <v>0</v>
      </c>
      <c r="AE36" s="40" t="str">
        <f t="shared" si="55"/>
        <v/>
      </c>
      <c r="AF36" s="40" t="str">
        <f t="shared" si="56"/>
        <v/>
      </c>
      <c r="AG36" s="41"/>
      <c r="AH36" s="128"/>
      <c r="AI36" s="136"/>
      <c r="AJ36" s="54"/>
    </row>
    <row r="37" spans="1:36" ht="14" thickBot="1" x14ac:dyDescent="0.2">
      <c r="A37" s="67"/>
      <c r="B37" s="47"/>
      <c r="C37" s="68"/>
      <c r="D37" s="48"/>
      <c r="E37" s="49">
        <f t="shared" si="42"/>
        <v>0</v>
      </c>
      <c r="F37" s="50" t="str">
        <f t="shared" si="43"/>
        <v/>
      </c>
      <c r="G37" s="51" t="str">
        <f t="shared" si="44"/>
        <v/>
      </c>
      <c r="H37" s="52"/>
      <c r="I37" s="67"/>
      <c r="J37" s="47"/>
      <c r="K37" s="68"/>
      <c r="L37" s="48"/>
      <c r="M37" s="36">
        <f t="shared" si="45"/>
        <v>0</v>
      </c>
      <c r="N37" s="36" t="str">
        <f t="shared" si="46"/>
        <v/>
      </c>
      <c r="O37" s="36" t="str">
        <f t="shared" si="47"/>
        <v/>
      </c>
      <c r="P37" s="36"/>
      <c r="Q37" s="62"/>
      <c r="R37" s="62"/>
      <c r="S37" s="62"/>
      <c r="T37" s="62"/>
      <c r="U37" s="62"/>
      <c r="V37" s="62"/>
      <c r="W37" s="62"/>
      <c r="X37" s="62"/>
      <c r="Y37" s="62"/>
      <c r="Z37" s="36"/>
      <c r="AA37" s="103"/>
      <c r="AB37" s="123"/>
      <c r="AC37" s="97"/>
      <c r="AD37" s="40">
        <f t="shared" si="54"/>
        <v>0</v>
      </c>
      <c r="AE37" s="40" t="str">
        <f t="shared" si="55"/>
        <v/>
      </c>
      <c r="AF37" s="40" t="str">
        <f t="shared" si="56"/>
        <v/>
      </c>
      <c r="AG37" s="41"/>
      <c r="AH37" s="128"/>
      <c r="AI37" s="136"/>
      <c r="AJ37" s="54"/>
    </row>
    <row r="38" spans="1:36" ht="14" thickBot="1" x14ac:dyDescent="0.2">
      <c r="A38" s="67"/>
      <c r="B38" s="47"/>
      <c r="C38" s="68"/>
      <c r="D38" s="48"/>
      <c r="E38" s="49">
        <f t="shared" si="42"/>
        <v>0</v>
      </c>
      <c r="F38" s="50" t="str">
        <f t="shared" si="43"/>
        <v/>
      </c>
      <c r="G38" s="51" t="str">
        <f t="shared" si="44"/>
        <v/>
      </c>
      <c r="H38" s="52"/>
      <c r="I38" s="67"/>
      <c r="J38" s="47"/>
      <c r="K38" s="68"/>
      <c r="L38" s="48"/>
      <c r="M38" s="36">
        <f t="shared" si="45"/>
        <v>0</v>
      </c>
      <c r="N38" s="36" t="str">
        <f t="shared" si="46"/>
        <v/>
      </c>
      <c r="O38" s="36" t="str">
        <f t="shared" si="47"/>
        <v/>
      </c>
      <c r="P38" s="36"/>
      <c r="Q38" s="43"/>
      <c r="R38" s="43"/>
      <c r="S38" s="43"/>
      <c r="T38" s="43"/>
      <c r="U38" s="43"/>
      <c r="V38" s="43"/>
      <c r="W38" s="43"/>
      <c r="X38" s="43"/>
      <c r="Y38" s="43"/>
      <c r="Z38" s="36"/>
      <c r="AA38" s="103"/>
      <c r="AB38" s="123"/>
      <c r="AC38" s="97"/>
      <c r="AD38" s="40">
        <f t="shared" si="54"/>
        <v>0</v>
      </c>
      <c r="AE38" s="40" t="str">
        <f t="shared" si="55"/>
        <v/>
      </c>
      <c r="AF38" s="40" t="str">
        <f t="shared" si="56"/>
        <v/>
      </c>
      <c r="AG38" s="41"/>
      <c r="AH38" s="128"/>
      <c r="AI38" s="136"/>
      <c r="AJ38" s="54"/>
    </row>
    <row r="39" spans="1:36" ht="14" thickBot="1" x14ac:dyDescent="0.2">
      <c r="A39" s="67"/>
      <c r="B39" s="47"/>
      <c r="C39" s="68"/>
      <c r="D39" s="48"/>
      <c r="E39" s="49">
        <f t="shared" si="42"/>
        <v>0</v>
      </c>
      <c r="F39" s="50" t="str">
        <f t="shared" si="43"/>
        <v/>
      </c>
      <c r="G39" s="51" t="str">
        <f t="shared" si="44"/>
        <v/>
      </c>
      <c r="H39" s="52"/>
      <c r="I39" s="67"/>
      <c r="J39" s="47"/>
      <c r="K39" s="68"/>
      <c r="L39" s="48"/>
      <c r="M39" s="36">
        <f t="shared" si="45"/>
        <v>0</v>
      </c>
      <c r="N39" s="36" t="str">
        <f t="shared" si="46"/>
        <v/>
      </c>
      <c r="O39" s="36" t="str">
        <f t="shared" si="47"/>
        <v/>
      </c>
      <c r="P39" s="36"/>
      <c r="Q39" s="43"/>
      <c r="R39" s="43"/>
      <c r="S39" s="43"/>
      <c r="T39" s="43"/>
      <c r="U39" s="43"/>
      <c r="V39" s="43"/>
      <c r="W39" s="43"/>
      <c r="X39" s="43"/>
      <c r="Y39" s="43"/>
      <c r="Z39" s="36"/>
      <c r="AA39" s="103"/>
      <c r="AB39" s="123"/>
      <c r="AC39" s="75"/>
      <c r="AD39" s="40">
        <f t="shared" si="54"/>
        <v>0</v>
      </c>
      <c r="AE39" s="40" t="str">
        <f t="shared" si="55"/>
        <v/>
      </c>
      <c r="AF39" s="40" t="str">
        <f t="shared" si="56"/>
        <v/>
      </c>
      <c r="AG39" s="41"/>
      <c r="AH39" s="128"/>
      <c r="AI39" s="136"/>
      <c r="AJ39" s="54"/>
    </row>
    <row r="40" spans="1:36" ht="14" thickBot="1" x14ac:dyDescent="0.2">
      <c r="A40" s="67"/>
      <c r="B40" s="47"/>
      <c r="C40" s="68"/>
      <c r="D40" s="48"/>
      <c r="E40" s="49">
        <f t="shared" si="42"/>
        <v>0</v>
      </c>
      <c r="F40" s="50" t="str">
        <f t="shared" si="43"/>
        <v/>
      </c>
      <c r="G40" s="51" t="str">
        <f t="shared" si="44"/>
        <v/>
      </c>
      <c r="H40" s="52"/>
      <c r="I40" s="67"/>
      <c r="J40" s="47"/>
      <c r="K40" s="68"/>
      <c r="L40" s="48"/>
      <c r="M40" s="36">
        <f t="shared" si="45"/>
        <v>0</v>
      </c>
      <c r="N40" s="36" t="str">
        <f t="shared" si="46"/>
        <v/>
      </c>
      <c r="O40" s="36" t="str">
        <f t="shared" si="47"/>
        <v/>
      </c>
      <c r="P40" s="36"/>
      <c r="Q40" s="43"/>
      <c r="R40" s="43"/>
      <c r="S40" s="43"/>
      <c r="T40" s="43"/>
      <c r="U40" s="43"/>
      <c r="V40" s="43"/>
      <c r="W40" s="43"/>
      <c r="X40" s="43"/>
      <c r="Y40" s="43"/>
      <c r="Z40" s="36"/>
      <c r="AA40" s="36"/>
      <c r="AB40" s="36"/>
      <c r="AC40" s="36"/>
      <c r="AD40" s="36"/>
      <c r="AE40" s="36"/>
      <c r="AF40" s="36"/>
      <c r="AG40" s="36"/>
      <c r="AH40" s="69"/>
      <c r="AI40" s="69"/>
      <c r="AJ40" s="54"/>
    </row>
    <row r="41" spans="1:36" x14ac:dyDescent="0.15">
      <c r="A41" s="67"/>
      <c r="B41" s="47"/>
      <c r="C41" s="68"/>
      <c r="D41" s="48"/>
      <c r="E41" s="49">
        <f t="shared" si="42"/>
        <v>0</v>
      </c>
      <c r="F41" s="50" t="str">
        <f t="shared" si="43"/>
        <v/>
      </c>
      <c r="G41" s="51" t="str">
        <f t="shared" si="44"/>
        <v/>
      </c>
      <c r="H41" s="52"/>
      <c r="I41" s="67"/>
      <c r="J41" s="47"/>
      <c r="K41" s="68"/>
      <c r="L41" s="48"/>
      <c r="M41" s="36">
        <f t="shared" si="45"/>
        <v>0</v>
      </c>
      <c r="N41" s="36" t="str">
        <f t="shared" si="46"/>
        <v/>
      </c>
      <c r="O41" s="36" t="str">
        <f t="shared" si="47"/>
        <v/>
      </c>
      <c r="P41" s="36"/>
      <c r="Q41" s="43"/>
      <c r="R41" s="43"/>
      <c r="S41" s="43"/>
      <c r="T41" s="43"/>
      <c r="U41" s="43"/>
      <c r="V41" s="43"/>
      <c r="W41" s="43"/>
      <c r="X41" s="43"/>
      <c r="Y41" s="43"/>
      <c r="Z41" s="36"/>
      <c r="AA41" s="36"/>
      <c r="AB41" s="62"/>
      <c r="AC41" s="62"/>
      <c r="AD41" s="62"/>
      <c r="AE41" s="62"/>
      <c r="AF41" s="62"/>
      <c r="AG41" s="62"/>
      <c r="AH41" s="62"/>
      <c r="AI41" s="62"/>
      <c r="AJ41" s="54"/>
    </row>
    <row r="42" spans="1:36" x14ac:dyDescent="0.15">
      <c r="A42" s="90"/>
      <c r="B42" s="54"/>
      <c r="C42" s="54"/>
      <c r="D42" s="54"/>
      <c r="E42" s="36"/>
      <c r="F42" s="36"/>
      <c r="G42" s="36"/>
      <c r="H42" s="36"/>
      <c r="I42" s="54"/>
      <c r="J42" s="54"/>
      <c r="K42" s="54"/>
      <c r="L42" s="54"/>
      <c r="P42" s="36"/>
      <c r="Q42" s="35"/>
      <c r="R42" s="35"/>
      <c r="S42" s="35"/>
      <c r="T42" s="35"/>
      <c r="U42" s="35"/>
      <c r="V42" s="35"/>
      <c r="W42" s="35"/>
      <c r="X42" s="35"/>
      <c r="Y42" s="35"/>
      <c r="Z42" s="36"/>
      <c r="AA42" s="36"/>
      <c r="AB42" s="54"/>
      <c r="AC42" s="54"/>
      <c r="AD42" s="54"/>
      <c r="AE42" s="54"/>
      <c r="AF42" s="54"/>
      <c r="AH42" s="54"/>
      <c r="AI42" s="54"/>
      <c r="AJ42" s="54"/>
    </row>
    <row r="43" spans="1:36" x14ac:dyDescent="0.15">
      <c r="A43" s="54"/>
      <c r="B43" s="54"/>
      <c r="C43" s="54"/>
      <c r="D43" s="54"/>
      <c r="E43" s="36"/>
      <c r="F43" s="36"/>
      <c r="G43" s="36"/>
      <c r="H43" s="36"/>
      <c r="I43" s="54"/>
      <c r="J43" s="54"/>
      <c r="K43" s="54"/>
      <c r="L43" s="54"/>
      <c r="M43" s="96"/>
      <c r="N43" s="96"/>
      <c r="O43" s="59"/>
      <c r="P43" s="36"/>
      <c r="Q43" s="35"/>
      <c r="R43" s="35"/>
      <c r="S43" s="35"/>
      <c r="T43" s="35"/>
      <c r="U43" s="35"/>
      <c r="V43" s="35"/>
      <c r="W43" s="35"/>
      <c r="X43" s="35"/>
      <c r="Y43" s="35"/>
      <c r="Z43" s="36"/>
      <c r="AA43" s="36"/>
      <c r="AB43" s="54"/>
      <c r="AC43" s="54"/>
      <c r="AD43" s="54"/>
      <c r="AE43" s="54"/>
      <c r="AF43" s="54"/>
      <c r="AH43" s="54"/>
      <c r="AI43" s="54"/>
      <c r="AJ43" s="54"/>
    </row>
    <row r="44" spans="1:36" ht="12.75" hidden="1" customHeight="1" x14ac:dyDescent="0.15">
      <c r="A44" s="54"/>
      <c r="B44" s="54"/>
      <c r="C44" s="54"/>
      <c r="D44" s="54"/>
      <c r="E44" s="36"/>
      <c r="F44" s="36"/>
      <c r="G44" s="36"/>
      <c r="H44" s="36"/>
      <c r="I44" s="54"/>
      <c r="J44" s="54"/>
      <c r="K44" s="54"/>
      <c r="L44" s="54"/>
      <c r="M44" s="36"/>
      <c r="N44" s="36"/>
      <c r="O44" s="36"/>
      <c r="P44" s="36"/>
      <c r="Q44" s="35"/>
      <c r="R44" s="35"/>
      <c r="S44" s="35"/>
      <c r="T44" s="35"/>
      <c r="U44" s="35"/>
      <c r="V44" s="35"/>
      <c r="W44" s="35"/>
      <c r="X44" s="35"/>
      <c r="Y44" s="35"/>
      <c r="Z44" s="54"/>
      <c r="AA44" s="36"/>
      <c r="AB44" s="54"/>
      <c r="AC44" s="54"/>
      <c r="AD44" s="54"/>
      <c r="AE44" s="54"/>
      <c r="AF44" s="54"/>
      <c r="AH44" s="54"/>
      <c r="AI44" s="54"/>
      <c r="AJ44" s="54"/>
    </row>
    <row r="45" spans="1:36" x14ac:dyDescent="0.15">
      <c r="A45" s="54"/>
      <c r="B45" s="54"/>
      <c r="C45" s="54"/>
      <c r="D45" s="54"/>
      <c r="E45" s="36"/>
      <c r="F45" s="36"/>
      <c r="G45" s="36"/>
      <c r="H45" s="36"/>
      <c r="I45" s="54"/>
      <c r="J45" s="54"/>
      <c r="K45" s="54"/>
      <c r="L45" s="54"/>
      <c r="M45" s="54"/>
      <c r="N45" s="54"/>
      <c r="O45" s="36"/>
      <c r="P45" s="54"/>
      <c r="Q45" s="35"/>
      <c r="R45" s="35"/>
      <c r="S45" s="35"/>
      <c r="T45" s="35"/>
      <c r="U45" s="35"/>
      <c r="V45" s="35"/>
      <c r="W45" s="35"/>
      <c r="X45" s="35"/>
      <c r="Y45" s="35"/>
      <c r="Z45" s="54"/>
      <c r="AA45" s="62"/>
      <c r="AB45" s="54"/>
      <c r="AC45" s="54"/>
      <c r="AD45" s="54"/>
      <c r="AE45" s="54"/>
      <c r="AF45" s="54"/>
      <c r="AH45" s="54"/>
      <c r="AI45" s="54"/>
      <c r="AJ45" s="54"/>
    </row>
    <row r="46" spans="1:36" s="54" customFormat="1" x14ac:dyDescent="0.15">
      <c r="A46" s="34"/>
      <c r="B46" s="34"/>
      <c r="C46" s="34"/>
      <c r="D46" s="34"/>
      <c r="E46" s="38"/>
      <c r="F46" s="38"/>
      <c r="G46" s="38"/>
      <c r="H46" s="38"/>
      <c r="I46" s="34"/>
      <c r="J46" s="34"/>
      <c r="K46" s="34"/>
      <c r="L46" s="34"/>
      <c r="O46" s="36"/>
      <c r="Q46" s="35"/>
      <c r="R46" s="35"/>
      <c r="S46" s="35"/>
      <c r="T46" s="35"/>
      <c r="U46" s="35"/>
      <c r="V46" s="35"/>
      <c r="W46" s="35"/>
      <c r="X46" s="35"/>
      <c r="Y46" s="35"/>
      <c r="AA46" s="36"/>
    </row>
    <row r="47" spans="1:36" x14ac:dyDescent="0.15">
      <c r="P47" s="54"/>
      <c r="Q47" s="35"/>
      <c r="R47" s="35"/>
      <c r="S47" s="35"/>
      <c r="T47" s="35"/>
      <c r="U47" s="35"/>
      <c r="V47" s="35"/>
      <c r="W47" s="35"/>
      <c r="X47" s="35"/>
      <c r="Y47" s="35"/>
      <c r="Z47" s="54"/>
      <c r="AA47" s="38"/>
      <c r="AJ47" s="54"/>
    </row>
  </sheetData>
  <sheetProtection algorithmName="SHA-512" hashValue="y4bJkj3foVqr+dQDUrKqJZvqLK/WB2jF2xMAnvc7H+sYv+SQT9ZkRGwQqT1FuHccV+Kb0G/N/YsRdIc5vz8+pg==" saltValue="V49HkoYlmmCYOwvOmAflHg==" spinCount="100000" sheet="1" objects="1" scenarios="1"/>
  <mergeCells count="74">
    <mergeCell ref="AH18:AI18"/>
    <mergeCell ref="Q17:R17"/>
    <mergeCell ref="C22:D22"/>
    <mergeCell ref="I22:L22"/>
    <mergeCell ref="Q18:R18"/>
    <mergeCell ref="Q19:R19"/>
    <mergeCell ref="Q20:R20"/>
    <mergeCell ref="Q21:R21"/>
    <mergeCell ref="C16:D16"/>
    <mergeCell ref="I16:L16"/>
    <mergeCell ref="C17:D17"/>
    <mergeCell ref="I17:L17"/>
    <mergeCell ref="A23:L23"/>
    <mergeCell ref="C20:D20"/>
    <mergeCell ref="I20:L20"/>
    <mergeCell ref="C21:D21"/>
    <mergeCell ref="I21:L21"/>
    <mergeCell ref="C18:D18"/>
    <mergeCell ref="I18:L18"/>
    <mergeCell ref="C19:D19"/>
    <mergeCell ref="I19:L19"/>
    <mergeCell ref="Q23:R23"/>
    <mergeCell ref="AH28:AI28"/>
    <mergeCell ref="AH25:AI25"/>
    <mergeCell ref="AH20:AI20"/>
    <mergeCell ref="AH19:AI19"/>
    <mergeCell ref="AH27:AI27"/>
    <mergeCell ref="Q24:R24"/>
    <mergeCell ref="AH26:AI26"/>
    <mergeCell ref="AH24:AI24"/>
    <mergeCell ref="AH23:AI23"/>
    <mergeCell ref="Q22:R22"/>
    <mergeCell ref="AH39:AI39"/>
    <mergeCell ref="AH29:AI29"/>
    <mergeCell ref="AH38:AI38"/>
    <mergeCell ref="AH37:AI37"/>
    <mergeCell ref="AH36:AI36"/>
    <mergeCell ref="AH33:AI33"/>
    <mergeCell ref="AH35:AI35"/>
    <mergeCell ref="AH34:AI34"/>
    <mergeCell ref="AH30:AI30"/>
    <mergeCell ref="AH31:AI31"/>
    <mergeCell ref="X8:Y8"/>
    <mergeCell ref="C8:D8"/>
    <mergeCell ref="I8:L8"/>
    <mergeCell ref="X13:Y13"/>
    <mergeCell ref="C15:D15"/>
    <mergeCell ref="I15:L15"/>
    <mergeCell ref="I13:L13"/>
    <mergeCell ref="C14:D14"/>
    <mergeCell ref="I14:L14"/>
    <mergeCell ref="C13:D13"/>
    <mergeCell ref="Q15:W15"/>
    <mergeCell ref="AG1:AI1"/>
    <mergeCell ref="C7:D7"/>
    <mergeCell ref="I7:L7"/>
    <mergeCell ref="X7:Y7"/>
    <mergeCell ref="B1:Q1"/>
    <mergeCell ref="S1:Y1"/>
    <mergeCell ref="AH9:AI9"/>
    <mergeCell ref="C9:D9"/>
    <mergeCell ref="I9:L9"/>
    <mergeCell ref="X9:Y9"/>
    <mergeCell ref="X10:Y10"/>
    <mergeCell ref="C10:D10"/>
    <mergeCell ref="I10:L10"/>
    <mergeCell ref="AH10:AI10"/>
    <mergeCell ref="AH11:AI11"/>
    <mergeCell ref="C12:D12"/>
    <mergeCell ref="I12:L12"/>
    <mergeCell ref="X11:Y11"/>
    <mergeCell ref="X12:Y12"/>
    <mergeCell ref="C11:D11"/>
    <mergeCell ref="I11:L11"/>
  </mergeCells>
  <conditionalFormatting sqref="A7 A22 AA21 Q11:Q12 AA9:AA12 AA28:AA29 AA39 A13:A15 A18:A20">
    <cfRule type="expression" dxfId="107" priority="267" stopIfTrue="1">
      <formula>(C7="")</formula>
    </cfRule>
  </conditionalFormatting>
  <conditionalFormatting sqref="B7 B22 AB21 R11:R12 AB9:AB12 AB14:AB17 AB28:AB29 AB39 AB32 B13:B15 B18:B20">
    <cfRule type="expression" dxfId="106" priority="266" stopIfTrue="1">
      <formula>(C7="")</formula>
    </cfRule>
  </conditionalFormatting>
  <conditionalFormatting sqref="A9:A10">
    <cfRule type="expression" dxfId="105" priority="265" stopIfTrue="1">
      <formula>(C9="")</formula>
    </cfRule>
  </conditionalFormatting>
  <conditionalFormatting sqref="B9:B10">
    <cfRule type="expression" dxfId="104" priority="264" stopIfTrue="1">
      <formula>(C9="")</formula>
    </cfRule>
  </conditionalFormatting>
  <conditionalFormatting sqref="A11">
    <cfRule type="expression" dxfId="103" priority="261" stopIfTrue="1">
      <formula>(C11="")</formula>
    </cfRule>
  </conditionalFormatting>
  <conditionalFormatting sqref="B11">
    <cfRule type="expression" dxfId="102" priority="260" stopIfTrue="1">
      <formula>(C11="")</formula>
    </cfRule>
  </conditionalFormatting>
  <conditionalFormatting sqref="R7:R10">
    <cfRule type="expression" dxfId="101" priority="252" stopIfTrue="1">
      <formula>(S7="")</formula>
    </cfRule>
  </conditionalFormatting>
  <conditionalFormatting sqref="I27:I41">
    <cfRule type="expression" dxfId="100" priority="257" stopIfTrue="1">
      <formula>(K27="")</formula>
    </cfRule>
  </conditionalFormatting>
  <conditionalFormatting sqref="J27:J41">
    <cfRule type="expression" dxfId="99" priority="256" stopIfTrue="1">
      <formula>(K27="")</formula>
    </cfRule>
  </conditionalFormatting>
  <conditionalFormatting sqref="Q7">
    <cfRule type="expression" dxfId="98" priority="255" stopIfTrue="1">
      <formula>(S7="")</formula>
    </cfRule>
  </conditionalFormatting>
  <conditionalFormatting sqref="R7">
    <cfRule type="expression" dxfId="97" priority="254" stopIfTrue="1">
      <formula>(S7="")</formula>
    </cfRule>
  </conditionalFormatting>
  <conditionalFormatting sqref="Q7:Q10">
    <cfRule type="expression" dxfId="96" priority="253" stopIfTrue="1">
      <formula>(S7="")</formula>
    </cfRule>
  </conditionalFormatting>
  <conditionalFormatting sqref="W7:W12 AG9:AG12 AG14:AG20 AG28:AG29 AG39 AG32 H7:H15 H17:H22">
    <cfRule type="expression" dxfId="95" priority="251" stopIfTrue="1">
      <formula>H7&lt;&gt;""</formula>
    </cfRule>
  </conditionalFormatting>
  <conditionalFormatting sqref="A12">
    <cfRule type="expression" dxfId="94" priority="247" stopIfTrue="1">
      <formula>(C12="")</formula>
    </cfRule>
  </conditionalFormatting>
  <conditionalFormatting sqref="B12">
    <cfRule type="expression" dxfId="93" priority="246" stopIfTrue="1">
      <formula>(C12="")</formula>
    </cfRule>
  </conditionalFormatting>
  <conditionalFormatting sqref="A21">
    <cfRule type="expression" dxfId="92" priority="245" stopIfTrue="1">
      <formula>(C21="")</formula>
    </cfRule>
  </conditionalFormatting>
  <conditionalFormatting sqref="B21">
    <cfRule type="expression" dxfId="91" priority="244" stopIfTrue="1">
      <formula>(C21="")</formula>
    </cfRule>
  </conditionalFormatting>
  <conditionalFormatting sqref="AA40">
    <cfRule type="expression" dxfId="90" priority="311" stopIfTrue="1">
      <formula>(#REF!="")</formula>
    </cfRule>
    <cfRule type="expression" dxfId="89" priority="312" stopIfTrue="1">
      <formula>(NOT(OR(#REF!="A",#REF!="B",#REF!="C",#REF!="D",#REF!="X",#REF!="P",AND(#REF!&gt;=0,#REF!&lt;=4,ISNUMBER(#REF!)))))</formula>
    </cfRule>
  </conditionalFormatting>
  <conditionalFormatting sqref="AA43">
    <cfRule type="expression" dxfId="88" priority="313" stopIfTrue="1">
      <formula>(#REF!="")</formula>
    </cfRule>
    <cfRule type="expression" dxfId="87" priority="314" stopIfTrue="1">
      <formula>(NOT(OR(#REF!="A",#REF!="B",#REF!="C",#REF!="D",#REF!="X",#REF!="P",AND(#REF!&gt;=0,#REF!&lt;=4,ISNUMBER(#REF!)))))</formula>
    </cfRule>
  </conditionalFormatting>
  <conditionalFormatting sqref="AA42">
    <cfRule type="expression" dxfId="86" priority="343" stopIfTrue="1">
      <formula>(#REF!="")</formula>
    </cfRule>
    <cfRule type="expression" dxfId="85" priority="344" stopIfTrue="1">
      <formula>(NOT(OR(#REF!="A",#REF!="B",#REF!="C",#REF!="D",#REF!="X",#REF!="P",AND(#REF!&gt;=0,#REF!&lt;=4,ISNUMBER(#REF!)))))</formula>
    </cfRule>
  </conditionalFormatting>
  <conditionalFormatting sqref="A8">
    <cfRule type="expression" dxfId="84" priority="205" stopIfTrue="1">
      <formula>(C8="")</formula>
    </cfRule>
  </conditionalFormatting>
  <conditionalFormatting sqref="B8">
    <cfRule type="expression" dxfId="83" priority="204" stopIfTrue="1">
      <formula>(C8="")</formula>
    </cfRule>
  </conditionalFormatting>
  <conditionalFormatting sqref="A17">
    <cfRule type="expression" dxfId="82" priority="202" stopIfTrue="1">
      <formula>(C17="")</formula>
    </cfRule>
  </conditionalFormatting>
  <conditionalFormatting sqref="B17">
    <cfRule type="expression" dxfId="81" priority="201" stopIfTrue="1">
      <formula>(C17="")</formula>
    </cfRule>
  </conditionalFormatting>
  <conditionalFormatting sqref="AG13">
    <cfRule type="expression" dxfId="80" priority="197" stopIfTrue="1">
      <formula>AG13&lt;&gt;""</formula>
    </cfRule>
  </conditionalFormatting>
  <conditionalFormatting sqref="AB13">
    <cfRule type="expression" dxfId="79" priority="196" stopIfTrue="1">
      <formula>(AC13="")</formula>
    </cfRule>
  </conditionalFormatting>
  <conditionalFormatting sqref="AG22">
    <cfRule type="expression" dxfId="78" priority="169" stopIfTrue="1">
      <formula>AG22&lt;&gt;""</formula>
    </cfRule>
  </conditionalFormatting>
  <conditionalFormatting sqref="AB22">
    <cfRule type="expression" dxfId="77" priority="168" stopIfTrue="1">
      <formula>(AC22="")</formula>
    </cfRule>
  </conditionalFormatting>
  <conditionalFormatting sqref="AA41">
    <cfRule type="expression" dxfId="76" priority="456" stopIfTrue="1">
      <formula>(#REF!="")</formula>
    </cfRule>
    <cfRule type="expression" dxfId="75" priority="457" stopIfTrue="1">
      <formula>(NOT(OR(#REF!="A",#REF!="B",#REF!="C",#REF!="D",#REF!="X",#REF!="P",AND(#REF!&gt;=0,#REF!&lt;=4,ISNUMBER(#REF!)))))</formula>
    </cfRule>
  </conditionalFormatting>
  <conditionalFormatting sqref="AA9">
    <cfRule type="expression" dxfId="74" priority="78" stopIfTrue="1">
      <formula>(AC9="")</formula>
    </cfRule>
  </conditionalFormatting>
  <conditionalFormatting sqref="AB9">
    <cfRule type="expression" dxfId="73" priority="77" stopIfTrue="1">
      <formula>(AC9="")</formula>
    </cfRule>
  </conditionalFormatting>
  <conditionalFormatting sqref="AB18:AB20">
    <cfRule type="expression" dxfId="72" priority="71" stopIfTrue="1">
      <formula>(AC18="")</formula>
    </cfRule>
  </conditionalFormatting>
  <conditionalFormatting sqref="AA18">
    <cfRule type="expression" dxfId="71" priority="74" stopIfTrue="1">
      <formula>(AC18="")</formula>
    </cfRule>
  </conditionalFormatting>
  <conditionalFormatting sqref="AB18">
    <cfRule type="expression" dxfId="70" priority="73" stopIfTrue="1">
      <formula>(AC18="")</formula>
    </cfRule>
  </conditionalFormatting>
  <conditionalFormatting sqref="AA18:AA20">
    <cfRule type="expression" dxfId="69" priority="72" stopIfTrue="1">
      <formula>(AC18="")</formula>
    </cfRule>
  </conditionalFormatting>
  <conditionalFormatting sqref="Q18:R18">
    <cfRule type="expression" dxfId="68" priority="59">
      <formula>$Q$18&lt;2</formula>
    </cfRule>
  </conditionalFormatting>
  <conditionalFormatting sqref="AA13:AA14">
    <cfRule type="expression" dxfId="67" priority="622" stopIfTrue="1">
      <formula>SUM(AF18:AF20)&lt;9</formula>
    </cfRule>
    <cfRule type="expression" dxfId="66" priority="623" stopIfTrue="1">
      <formula>SUM(AF18:AF20)&gt;9</formula>
    </cfRule>
  </conditionalFormatting>
  <conditionalFormatting sqref="AA26">
    <cfRule type="expression" dxfId="65" priority="55" stopIfTrue="1">
      <formula>(AC26="")</formula>
    </cfRule>
  </conditionalFormatting>
  <conditionalFormatting sqref="AB26">
    <cfRule type="expression" dxfId="64" priority="54" stopIfTrue="1">
      <formula>(AC26="")</formula>
    </cfRule>
  </conditionalFormatting>
  <conditionalFormatting sqref="AG26">
    <cfRule type="expression" dxfId="63" priority="53" stopIfTrue="1">
      <formula>AG26&lt;&gt;""</formula>
    </cfRule>
  </conditionalFormatting>
  <conditionalFormatting sqref="AA24">
    <cfRule type="expression" dxfId="62" priority="52" stopIfTrue="1">
      <formula>(AC24="")</formula>
    </cfRule>
  </conditionalFormatting>
  <conditionalFormatting sqref="AB24">
    <cfRule type="expression" dxfId="61" priority="51" stopIfTrue="1">
      <formula>(AC24="")</formula>
    </cfRule>
  </conditionalFormatting>
  <conditionalFormatting sqref="AG24">
    <cfRule type="expression" dxfId="60" priority="50" stopIfTrue="1">
      <formula>AG24&lt;&gt;""</formula>
    </cfRule>
  </conditionalFormatting>
  <conditionalFormatting sqref="AA23">
    <cfRule type="expression" dxfId="59" priority="49" stopIfTrue="1">
      <formula>(AC23="")</formula>
    </cfRule>
  </conditionalFormatting>
  <conditionalFormatting sqref="AB23">
    <cfRule type="expression" dxfId="58" priority="48" stopIfTrue="1">
      <formula>(AC23="")</formula>
    </cfRule>
  </conditionalFormatting>
  <conditionalFormatting sqref="AG23">
    <cfRule type="expression" dxfId="57" priority="47" stopIfTrue="1">
      <formula>AG23&lt;&gt;""</formula>
    </cfRule>
  </conditionalFormatting>
  <conditionalFormatting sqref="AA27">
    <cfRule type="expression" dxfId="56" priority="43" stopIfTrue="1">
      <formula>(AC27="")</formula>
    </cfRule>
  </conditionalFormatting>
  <conditionalFormatting sqref="AB27">
    <cfRule type="expression" dxfId="55" priority="42" stopIfTrue="1">
      <formula>(AC27="")</formula>
    </cfRule>
  </conditionalFormatting>
  <conditionalFormatting sqref="AG27">
    <cfRule type="expression" dxfId="54" priority="41" stopIfTrue="1">
      <formula>AG27&lt;&gt;""</formula>
    </cfRule>
  </conditionalFormatting>
  <conditionalFormatting sqref="AA16">
    <cfRule type="expression" dxfId="53" priority="795" stopIfTrue="1">
      <formula>SUM(AF19:AF29)&lt;9</formula>
    </cfRule>
    <cfRule type="expression" dxfId="52" priority="796" stopIfTrue="1">
      <formula>SUM(AF19:AF29)&gt;9</formula>
    </cfRule>
  </conditionalFormatting>
  <conditionalFormatting sqref="Q3">
    <cfRule type="expression" dxfId="51" priority="813" stopIfTrue="1">
      <formula>SUM(U7:U13)&lt;18</formula>
    </cfRule>
    <cfRule type="expression" dxfId="50" priority="814" stopIfTrue="1">
      <formula>SUM(U7:U13)&gt;18</formula>
    </cfRule>
  </conditionalFormatting>
  <conditionalFormatting sqref="AA7:AA8">
    <cfRule type="expression" dxfId="49" priority="831" stopIfTrue="1">
      <formula>SUM(AF9:AF11)&lt;9</formula>
    </cfRule>
    <cfRule type="expression" dxfId="48" priority="832" stopIfTrue="1">
      <formula>SUM(AF9:AF11)&gt;9</formula>
    </cfRule>
  </conditionalFormatting>
  <conditionalFormatting sqref="AA25">
    <cfRule type="expression" dxfId="47" priority="40" stopIfTrue="1">
      <formula>(AC25="")</formula>
    </cfRule>
  </conditionalFormatting>
  <conditionalFormatting sqref="AB25">
    <cfRule type="expression" dxfId="46" priority="39" stopIfTrue="1">
      <formula>(AC25="")</formula>
    </cfRule>
  </conditionalFormatting>
  <conditionalFormatting sqref="AG25">
    <cfRule type="expression" dxfId="45" priority="38" stopIfTrue="1">
      <formula>AG25&lt;&gt;""</formula>
    </cfRule>
  </conditionalFormatting>
  <conditionalFormatting sqref="AA17">
    <cfRule type="expression" dxfId="44" priority="865" stopIfTrue="1">
      <formula>SUM(AF20:AF29)&lt;9</formula>
    </cfRule>
    <cfRule type="expression" dxfId="43" priority="866" stopIfTrue="1">
      <formula>SUM(AF20:AF29)&gt;9</formula>
    </cfRule>
  </conditionalFormatting>
  <conditionalFormatting sqref="AA22">
    <cfRule type="expression" dxfId="42" priority="869" stopIfTrue="1">
      <formula>SUM(AF23:AF31)&lt;25</formula>
    </cfRule>
    <cfRule type="expression" dxfId="41" priority="870" stopIfTrue="1">
      <formula>SUM(AF23:AF31)&gt;25</formula>
    </cfRule>
  </conditionalFormatting>
  <conditionalFormatting sqref="AA15">
    <cfRule type="expression" dxfId="40" priority="871" stopIfTrue="1">
      <formula>SUM(AF19:AF29)&lt;9</formula>
    </cfRule>
    <cfRule type="expression" dxfId="39" priority="872" stopIfTrue="1">
      <formula>SUM(AF19:AF29)&gt;9</formula>
    </cfRule>
  </conditionalFormatting>
  <conditionalFormatting sqref="AA38">
    <cfRule type="expression" dxfId="38" priority="37" stopIfTrue="1">
      <formula>(AC38="")</formula>
    </cfRule>
  </conditionalFormatting>
  <conditionalFormatting sqref="AB38">
    <cfRule type="expression" dxfId="37" priority="36" stopIfTrue="1">
      <formula>(AC38="")</formula>
    </cfRule>
  </conditionalFormatting>
  <conditionalFormatting sqref="AG38">
    <cfRule type="expression" dxfId="36" priority="35" stopIfTrue="1">
      <formula>AG38&lt;&gt;""</formula>
    </cfRule>
  </conditionalFormatting>
  <conditionalFormatting sqref="AA37">
    <cfRule type="expression" dxfId="35" priority="34" stopIfTrue="1">
      <formula>(AC37="")</formula>
    </cfRule>
  </conditionalFormatting>
  <conditionalFormatting sqref="AB37">
    <cfRule type="expression" dxfId="34" priority="33" stopIfTrue="1">
      <formula>(AC37="")</formula>
    </cfRule>
  </conditionalFormatting>
  <conditionalFormatting sqref="AG37">
    <cfRule type="expression" dxfId="33" priority="32" stopIfTrue="1">
      <formula>AG37&lt;&gt;""</formula>
    </cfRule>
  </conditionalFormatting>
  <conditionalFormatting sqref="AA36">
    <cfRule type="expression" dxfId="32" priority="31" stopIfTrue="1">
      <formula>(AC36="")</formula>
    </cfRule>
  </conditionalFormatting>
  <conditionalFormatting sqref="AB36">
    <cfRule type="expression" dxfId="31" priority="30" stopIfTrue="1">
      <formula>(AC36="")</formula>
    </cfRule>
  </conditionalFormatting>
  <conditionalFormatting sqref="AG36">
    <cfRule type="expression" dxfId="30" priority="29" stopIfTrue="1">
      <formula>AG36&lt;&gt;""</formula>
    </cfRule>
  </conditionalFormatting>
  <conditionalFormatting sqref="AA33">
    <cfRule type="expression" dxfId="29" priority="28" stopIfTrue="1">
      <formula>(AC33="")</formula>
    </cfRule>
  </conditionalFormatting>
  <conditionalFormatting sqref="AB33">
    <cfRule type="expression" dxfId="28" priority="27" stopIfTrue="1">
      <formula>(AC33="")</formula>
    </cfRule>
  </conditionalFormatting>
  <conditionalFormatting sqref="AG33">
    <cfRule type="expression" dxfId="27" priority="26" stopIfTrue="1">
      <formula>AG33&lt;&gt;""</formula>
    </cfRule>
  </conditionalFormatting>
  <conditionalFormatting sqref="AA35">
    <cfRule type="expression" dxfId="26" priority="25" stopIfTrue="1">
      <formula>(AC35="")</formula>
    </cfRule>
  </conditionalFormatting>
  <conditionalFormatting sqref="AB35">
    <cfRule type="expression" dxfId="25" priority="24" stopIfTrue="1">
      <formula>(AC35="")</formula>
    </cfRule>
  </conditionalFormatting>
  <conditionalFormatting sqref="AG35">
    <cfRule type="expression" dxfId="24" priority="23" stopIfTrue="1">
      <formula>AG35&lt;&gt;""</formula>
    </cfRule>
  </conditionalFormatting>
  <conditionalFormatting sqref="AA32">
    <cfRule type="expression" dxfId="23" priority="944" stopIfTrue="1">
      <formula>SUM(AF33:AF39)&lt;19</formula>
    </cfRule>
    <cfRule type="expression" dxfId="22" priority="945" stopIfTrue="1">
      <formula>SUM(AF33:AF39)&gt;19</formula>
    </cfRule>
  </conditionalFormatting>
  <conditionalFormatting sqref="AA34">
    <cfRule type="expression" dxfId="21" priority="22" stopIfTrue="1">
      <formula>(AC34="")</formula>
    </cfRule>
  </conditionalFormatting>
  <conditionalFormatting sqref="AB34">
    <cfRule type="expression" dxfId="20" priority="21" stopIfTrue="1">
      <formula>(AC34="")</formula>
    </cfRule>
  </conditionalFormatting>
  <conditionalFormatting sqref="AG34">
    <cfRule type="expression" dxfId="19" priority="20" stopIfTrue="1">
      <formula>AG34&lt;&gt;""</formula>
    </cfRule>
  </conditionalFormatting>
  <conditionalFormatting sqref="AA3">
    <cfRule type="expression" dxfId="18" priority="950" stopIfTrue="1">
      <formula>SUM(AF9:AF39)&lt;62</formula>
    </cfRule>
    <cfRule type="expression" dxfId="17" priority="951" stopIfTrue="1">
      <formula>SUM(AF9:AF39)&gt;62</formula>
    </cfRule>
  </conditionalFormatting>
  <conditionalFormatting sqref="H16">
    <cfRule type="expression" dxfId="16" priority="19" stopIfTrue="1">
      <formula>H16&lt;&gt;""</formula>
    </cfRule>
  </conditionalFormatting>
  <conditionalFormatting sqref="A16">
    <cfRule type="expression" dxfId="15" priority="18" stopIfTrue="1">
      <formula>(C16="")</formula>
    </cfRule>
  </conditionalFormatting>
  <conditionalFormatting sqref="B16">
    <cfRule type="expression" dxfId="14" priority="17" stopIfTrue="1">
      <formula>(C16="")</formula>
    </cfRule>
  </conditionalFormatting>
  <conditionalFormatting sqref="A3">
    <cfRule type="expression" dxfId="13" priority="966" stopIfTrue="1">
      <formula>SUM(F7:F20)&lt;40</formula>
    </cfRule>
    <cfRule type="expression" dxfId="12" priority="967" stopIfTrue="1">
      <formula>SUM(F7:F20)&gt;40</formula>
    </cfRule>
  </conditionalFormatting>
  <conditionalFormatting sqref="Q13">
    <cfRule type="expression" dxfId="11" priority="16" stopIfTrue="1">
      <formula>(S13="")</formula>
    </cfRule>
  </conditionalFormatting>
  <conditionalFormatting sqref="R13">
    <cfRule type="expression" dxfId="10" priority="15" stopIfTrue="1">
      <formula>(S13="")</formula>
    </cfRule>
  </conditionalFormatting>
  <conditionalFormatting sqref="W13">
    <cfRule type="expression" dxfId="9" priority="14" stopIfTrue="1">
      <formula>W13&lt;&gt;""</formula>
    </cfRule>
  </conditionalFormatting>
  <conditionalFormatting sqref="Q22:R22">
    <cfRule type="expression" dxfId="8" priority="13">
      <formula>$Q$22&lt;2</formula>
    </cfRule>
  </conditionalFormatting>
  <conditionalFormatting sqref="AA30">
    <cfRule type="expression" dxfId="7" priority="12" stopIfTrue="1">
      <formula>(AC30="")</formula>
    </cfRule>
  </conditionalFormatting>
  <conditionalFormatting sqref="AB30">
    <cfRule type="expression" dxfId="6" priority="9" stopIfTrue="1">
      <formula>(AC30="")</formula>
    </cfRule>
  </conditionalFormatting>
  <conditionalFormatting sqref="AG30">
    <cfRule type="expression" dxfId="5" priority="8" stopIfTrue="1">
      <formula>AG30&lt;&gt;""</formula>
    </cfRule>
  </conditionalFormatting>
  <conditionalFormatting sqref="AA31">
    <cfRule type="expression" dxfId="4" priority="7" stopIfTrue="1">
      <formula>(AC31="")</formula>
    </cfRule>
  </conditionalFormatting>
  <conditionalFormatting sqref="AB31">
    <cfRule type="expression" dxfId="3" priority="6" stopIfTrue="1">
      <formula>(AC31="")</formula>
    </cfRule>
  </conditionalFormatting>
  <conditionalFormatting sqref="AG31">
    <cfRule type="expression" dxfId="2" priority="5" stopIfTrue="1">
      <formula>AG31&lt;&gt;""</formula>
    </cfRule>
  </conditionalFormatting>
  <conditionalFormatting sqref="A27:A41">
    <cfRule type="expression" dxfId="1" priority="4" stopIfTrue="1">
      <formula>(C27="")</formula>
    </cfRule>
  </conditionalFormatting>
  <conditionalFormatting sqref="B27:B41">
    <cfRule type="expression" dxfId="0" priority="3" stopIfTrue="1">
      <formula>(C27="")</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1640625" style="22" customWidth="1"/>
    <col min="3" max="3" width="12" style="22" customWidth="1"/>
    <col min="4" max="4" width="19.5" style="22" customWidth="1"/>
    <col min="5" max="5" width="32.5" style="23" customWidth="1"/>
    <col min="6" max="6" width="11.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65" t="s">
        <v>2</v>
      </c>
      <c r="B1" s="165"/>
      <c r="C1" s="165"/>
      <c r="D1" s="165"/>
      <c r="E1" s="165"/>
      <c r="F1" s="165"/>
      <c r="G1" s="5"/>
      <c r="H1" s="5"/>
    </row>
    <row r="2" spans="1:8" s="8" customFormat="1" ht="16" customHeight="1" x14ac:dyDescent="0.2">
      <c r="A2" s="166" t="s">
        <v>3</v>
      </c>
      <c r="B2" s="166"/>
      <c r="C2" s="166"/>
      <c r="D2" s="166"/>
      <c r="E2" s="166"/>
      <c r="F2" s="166"/>
      <c r="G2" s="7"/>
      <c r="H2" s="7"/>
    </row>
    <row r="3" spans="1:8" s="8" customFormat="1" ht="14.75" customHeight="1" x14ac:dyDescent="0.2">
      <c r="A3" s="166" t="s">
        <v>75</v>
      </c>
      <c r="B3" s="166"/>
      <c r="C3" s="166"/>
      <c r="D3" s="166"/>
      <c r="E3" s="166"/>
      <c r="F3" s="166"/>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67" t="str">
        <f>'ANSI-PVAS'!B1</f>
        <v>LNAME, FNAME</v>
      </c>
      <c r="C7" s="167"/>
      <c r="D7" s="167"/>
      <c r="E7" s="168"/>
      <c r="F7" s="169"/>
      <c r="G7" s="7"/>
      <c r="H7" s="7"/>
    </row>
    <row r="8" spans="1:8" s="8" customFormat="1" ht="10.5" customHeight="1" x14ac:dyDescent="0.2">
      <c r="A8" s="24"/>
      <c r="B8" s="24"/>
      <c r="C8" s="24"/>
      <c r="D8" s="24"/>
      <c r="E8" s="78"/>
      <c r="F8" s="10"/>
      <c r="G8" s="7"/>
      <c r="H8" s="7"/>
    </row>
    <row r="9" spans="1:8" s="8" customFormat="1" ht="18" x14ac:dyDescent="0.2">
      <c r="A9" s="25" t="s">
        <v>6</v>
      </c>
      <c r="B9" s="26"/>
      <c r="C9" s="26"/>
      <c r="D9" s="26"/>
      <c r="E9" s="27" t="s">
        <v>7</v>
      </c>
      <c r="F9" s="10"/>
      <c r="G9" s="7"/>
      <c r="H9" s="7"/>
    </row>
    <row r="10" spans="1:8" s="8" customFormat="1" ht="18.5" customHeight="1" x14ac:dyDescent="0.2">
      <c r="A10" s="24"/>
      <c r="B10" s="170">
        <f>'ANSI-PVAS'!S1</f>
        <v>99999999</v>
      </c>
      <c r="C10" s="170"/>
      <c r="D10" s="170"/>
      <c r="E10" s="94">
        <f>'ANSI-PVAS'!Q15</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9"/>
      <c r="B13" s="171"/>
      <c r="C13" s="171"/>
      <c r="D13" s="171"/>
      <c r="E13" s="172" t="str">
        <f>'ANSI-PVAS'!Z1</f>
        <v>ANSI-PVAS</v>
      </c>
      <c r="F13" s="172"/>
      <c r="G13" s="173"/>
      <c r="H13" s="7"/>
    </row>
    <row r="14" spans="1:8" s="8" customFormat="1" ht="10.5" customHeight="1" x14ac:dyDescent="0.2">
      <c r="A14" s="9"/>
      <c r="B14" s="174"/>
      <c r="C14" s="174"/>
      <c r="D14" s="55"/>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67" t="str">
        <f>'ANSI-PVAS'!AG1</f>
        <v>ADVISOR</v>
      </c>
      <c r="C16" s="167"/>
      <c r="D16" s="14"/>
      <c r="E16" s="91" t="str">
        <f>'ANSI-PVAS'!Q18</f>
        <v>N/A</v>
      </c>
      <c r="F16" s="10"/>
      <c r="G16" s="7"/>
      <c r="H16" s="7"/>
    </row>
    <row r="17" spans="1:8" s="8" customFormat="1" ht="10.5" customHeight="1" x14ac:dyDescent="0.2">
      <c r="A17" s="9"/>
      <c r="B17" s="9"/>
      <c r="C17" s="9"/>
      <c r="D17" s="9"/>
      <c r="E17" s="10"/>
      <c r="F17" s="10"/>
      <c r="G17" s="7"/>
      <c r="H17" s="7"/>
    </row>
    <row r="18" spans="1:8" s="8" customFormat="1" ht="18" x14ac:dyDescent="0.2">
      <c r="A18" s="11"/>
      <c r="B18" s="175" t="s">
        <v>12</v>
      </c>
      <c r="C18" s="175"/>
      <c r="D18" s="175"/>
      <c r="E18" s="13" t="s">
        <v>76</v>
      </c>
      <c r="F18" s="10"/>
      <c r="G18" s="7"/>
      <c r="H18" s="7"/>
    </row>
    <row r="19" spans="1:8" s="8" customFormat="1" ht="16" customHeight="1" x14ac:dyDescent="0.2">
      <c r="A19" s="9"/>
      <c r="B19" s="175"/>
      <c r="C19" s="175"/>
      <c r="D19" s="175"/>
      <c r="E19" s="91" t="str">
        <f>'ANSI-PVAS'!Q22</f>
        <v>N/A</v>
      </c>
      <c r="F19" s="10"/>
      <c r="G19" s="7"/>
      <c r="H19" s="7"/>
    </row>
    <row r="20" spans="1:8" s="8" customFormat="1" ht="21.5" customHeight="1" x14ac:dyDescent="0.2">
      <c r="A20" s="11" t="s">
        <v>53</v>
      </c>
      <c r="B20" s="12"/>
      <c r="C20" s="93">
        <f>'ANSI-PVAS'!Q17</f>
        <v>0</v>
      </c>
      <c r="D20" s="81"/>
      <c r="E20" s="10" t="s">
        <v>77</v>
      </c>
      <c r="F20" s="92">
        <f>'ANSI-PVAS'!Q19</f>
        <v>0</v>
      </c>
      <c r="G20" s="7"/>
      <c r="H20" s="7"/>
    </row>
    <row r="21" spans="1:8" s="8" customFormat="1" ht="18" x14ac:dyDescent="0.2">
      <c r="A21" s="11" t="s">
        <v>13</v>
      </c>
      <c r="B21" s="12"/>
      <c r="C21" s="164"/>
      <c r="D21" s="164"/>
      <c r="E21" s="10" t="s">
        <v>78</v>
      </c>
      <c r="F21" s="92">
        <f>'ANSI-PVAS'!Q21</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63"/>
      <c r="E23" s="10"/>
      <c r="F23" s="10"/>
      <c r="G23" s="7"/>
      <c r="H23" s="7"/>
    </row>
    <row r="24" spans="1:8" s="8" customFormat="1" ht="3.5" customHeight="1" x14ac:dyDescent="0.2">
      <c r="A24" s="12"/>
      <c r="B24" s="9"/>
      <c r="C24" s="9"/>
      <c r="D24" s="9"/>
      <c r="E24" s="10"/>
      <c r="F24" s="10"/>
      <c r="G24" s="7"/>
      <c r="H24" s="7"/>
    </row>
    <row r="25" spans="1:8" s="8" customFormat="1" ht="48.75" customHeight="1" x14ac:dyDescent="0.2">
      <c r="A25" s="17"/>
      <c r="B25" s="159"/>
      <c r="C25" s="160"/>
      <c r="D25" s="160"/>
      <c r="E25" s="160"/>
      <c r="F25" s="160"/>
      <c r="G25" s="7"/>
      <c r="H25" s="7"/>
    </row>
    <row r="26" spans="1:8" s="8" customFormat="1" ht="3.5" customHeight="1" x14ac:dyDescent="0.2">
      <c r="A26" s="9"/>
      <c r="B26" s="9"/>
      <c r="C26" s="9"/>
      <c r="D26" s="9"/>
      <c r="E26" s="10"/>
      <c r="F26" s="10"/>
      <c r="G26" s="7"/>
      <c r="H26" s="7"/>
    </row>
    <row r="27" spans="1:8" s="8" customFormat="1" ht="23.75" customHeight="1" x14ac:dyDescent="0.2">
      <c r="A27" s="11" t="s">
        <v>15</v>
      </c>
      <c r="B27" s="9"/>
      <c r="C27" s="9"/>
      <c r="D27" s="82"/>
      <c r="E27" s="10" t="s">
        <v>79</v>
      </c>
      <c r="F27" s="10"/>
      <c r="G27" s="7"/>
      <c r="H27" s="7"/>
    </row>
    <row r="28" spans="1:8" s="8" customFormat="1" ht="21.5" hidden="1" customHeight="1" x14ac:dyDescent="0.2">
      <c r="A28" s="9"/>
      <c r="B28" s="161"/>
      <c r="C28" s="161"/>
      <c r="D28" s="77"/>
      <c r="E28" s="10"/>
      <c r="F28" s="10"/>
      <c r="G28" s="7"/>
      <c r="H28" s="7"/>
    </row>
    <row r="29" spans="1:8" s="8" customFormat="1" ht="19.5" customHeight="1" x14ac:dyDescent="0.2">
      <c r="A29" s="83"/>
      <c r="B29" s="162"/>
      <c r="C29" s="162"/>
      <c r="D29" s="162"/>
      <c r="E29" s="163"/>
      <c r="F29" s="163"/>
      <c r="G29" s="7"/>
      <c r="H29" s="7"/>
    </row>
    <row r="30" spans="1:8" s="8" customFormat="1" ht="7" customHeight="1" x14ac:dyDescent="0.2">
      <c r="A30" s="11"/>
      <c r="B30" s="9"/>
      <c r="C30" s="9"/>
      <c r="D30" s="84"/>
      <c r="E30" s="10"/>
      <c r="F30" s="10"/>
      <c r="G30" s="7"/>
      <c r="H30" s="7"/>
    </row>
    <row r="31" spans="1:8" s="8" customFormat="1" ht="19.5" customHeight="1" x14ac:dyDescent="0.2">
      <c r="A31" s="11" t="s">
        <v>16</v>
      </c>
      <c r="B31" s="9"/>
      <c r="C31" s="9"/>
      <c r="D31" s="18"/>
      <c r="E31" s="80"/>
      <c r="F31" s="10"/>
      <c r="G31" s="7"/>
      <c r="H31" s="7"/>
    </row>
    <row r="32" spans="1:8" s="8" customFormat="1" ht="16" customHeight="1" x14ac:dyDescent="0.2">
      <c r="A32" s="9"/>
      <c r="B32" s="85"/>
      <c r="C32" s="11"/>
      <c r="D32" s="11"/>
      <c r="E32" s="10" t="s">
        <v>54</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55</v>
      </c>
      <c r="B38" s="19"/>
      <c r="C38" s="19"/>
      <c r="D38" s="19"/>
      <c r="E38" s="86"/>
      <c r="F38" s="86"/>
      <c r="G38" s="21"/>
      <c r="H38" s="21"/>
    </row>
    <row r="39" spans="1:9" ht="16" x14ac:dyDescent="0.2">
      <c r="A39" s="20"/>
      <c r="B39" s="158" t="s">
        <v>80</v>
      </c>
      <c r="C39" s="158"/>
      <c r="D39" s="158"/>
      <c r="E39" s="158"/>
      <c r="F39" s="158"/>
      <c r="G39" s="158"/>
      <c r="H39" s="158"/>
      <c r="I39" s="158"/>
    </row>
    <row r="40" spans="1:9" x14ac:dyDescent="0.15">
      <c r="A40" s="19"/>
      <c r="B40" s="19"/>
      <c r="C40" s="19"/>
      <c r="D40" s="19"/>
      <c r="E40" s="20"/>
      <c r="F40" s="20"/>
      <c r="G40" s="21"/>
      <c r="H40" s="21"/>
    </row>
    <row r="41" spans="1:9" ht="3.75" customHeight="1" x14ac:dyDescent="0.15">
      <c r="A41" s="19"/>
      <c r="B41" s="19"/>
      <c r="C41" s="19"/>
      <c r="D41" s="19"/>
      <c r="E41" s="86"/>
      <c r="F41" s="86"/>
      <c r="G41" s="21"/>
      <c r="H41" s="21"/>
    </row>
    <row r="42" spans="1:9" ht="14.75" customHeight="1" x14ac:dyDescent="0.2">
      <c r="A42" s="19"/>
      <c r="B42" s="158" t="s">
        <v>61</v>
      </c>
      <c r="C42" s="158"/>
      <c r="D42" s="158"/>
      <c r="E42" s="158"/>
      <c r="F42" s="158"/>
      <c r="G42" s="158"/>
      <c r="H42" s="158"/>
      <c r="I42" s="158"/>
    </row>
    <row r="43" spans="1:9" x14ac:dyDescent="0.15">
      <c r="C43" s="86"/>
      <c r="D43" s="86"/>
    </row>
    <row r="44" spans="1:9" x14ac:dyDescent="0.15">
      <c r="E44" s="86"/>
      <c r="F44" s="86"/>
    </row>
    <row r="45" spans="1:9" ht="13.75" customHeight="1" x14ac:dyDescent="0.2">
      <c r="B45" s="158" t="s">
        <v>62</v>
      </c>
      <c r="C45" s="158"/>
      <c r="D45" s="158"/>
      <c r="E45" s="158"/>
      <c r="F45" s="158"/>
      <c r="G45" s="158"/>
      <c r="H45" s="158"/>
      <c r="I45" s="158"/>
    </row>
    <row r="46" spans="1:9" x14ac:dyDescent="0.15">
      <c r="C46" s="87"/>
      <c r="D46" s="87"/>
    </row>
  </sheetData>
  <sheetProtection algorithmName="SHA-512" hashValue="xpC4vKAfDOicvQOr5VpcOO7bgcGVDlALb7goczBC3lYetpitn8bQ3/6FUcPkBbWJvAIs0yA/Wlm17ynF3jDYMQ==" saltValue="7IeLo+z23DUAonDnF7h4W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ANSI-PVAS</vt:lpstr>
      <vt:lpstr>GRAD CHECK</vt:lpstr>
      <vt:lpstr>ADVISOR'S NOTES</vt:lpstr>
      <vt:lpstr>'ANSI-PVAS'!Print_Area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2021-04-09T17:29:23Z</cp:lastPrinted>
  <dcterms:created xsi:type="dcterms:W3CDTF">2011-07-12T20:37:04Z</dcterms:created>
  <dcterms:modified xsi:type="dcterms:W3CDTF">2022-06-16T20:50:57Z</dcterms:modified>
</cp:coreProperties>
</file>