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8_{70511EE4-7904-EE4E-97F8-D2E135F1012E}" xr6:coauthVersionLast="47" xr6:coauthVersionMax="47" xr10:uidLastSave="{00000000-0000-0000-0000-000000000000}"/>
  <bookViews>
    <workbookView xWindow="21480" yWindow="500" windowWidth="21840" windowHeight="13020" xr2:uid="{00000000-000D-0000-FFFF-FFFF00000000}"/>
  </bookViews>
  <sheets>
    <sheet name="AST" sheetId="3" r:id="rId1"/>
    <sheet name="GRAD CHECK" sheetId="7" r:id="rId2"/>
    <sheet name="ADVISOR'S NOTES" sheetId="1" r:id="rId3"/>
    <sheet name="CourseLeaf Degree Sheet" sheetId="8" r:id="rId4"/>
  </sheets>
  <definedNames>
    <definedName name="_xlnm.Print_Area" localSheetId="0">AST!$A$1:$AI$42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41" i="3" l="1"/>
  <c r="AE41" i="3"/>
  <c r="AD41" i="3"/>
  <c r="AF40" i="3"/>
  <c r="AE40" i="3"/>
  <c r="AD40" i="3"/>
  <c r="AF39" i="3"/>
  <c r="AE39" i="3"/>
  <c r="AD39" i="3"/>
  <c r="AF38" i="3"/>
  <c r="AE38" i="3"/>
  <c r="AD38" i="3"/>
  <c r="AF37" i="3"/>
  <c r="AE37" i="3"/>
  <c r="AD37" i="3"/>
  <c r="AF36" i="3"/>
  <c r="AE36" i="3"/>
  <c r="AD36" i="3"/>
  <c r="AF35" i="3"/>
  <c r="AE35" i="3"/>
  <c r="AD35" i="3"/>
  <c r="AF34" i="3"/>
  <c r="AE34" i="3"/>
  <c r="AD34" i="3"/>
  <c r="AF33" i="3"/>
  <c r="AE33" i="3"/>
  <c r="AD33" i="3"/>
  <c r="AF32" i="3"/>
  <c r="AE32" i="3"/>
  <c r="AD32" i="3"/>
  <c r="E28" i="3" l="1"/>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G21" i="3" l="1"/>
  <c r="F21" i="3"/>
  <c r="E21" i="3"/>
  <c r="G20" i="3"/>
  <c r="F20" i="3"/>
  <c r="E20" i="3"/>
  <c r="AF20" i="3"/>
  <c r="AE20" i="3"/>
  <c r="AD20" i="3"/>
  <c r="AF19" i="3"/>
  <c r="AE19" i="3"/>
  <c r="AD19" i="3"/>
  <c r="AF18" i="3"/>
  <c r="AE18" i="3"/>
  <c r="AD18" i="3"/>
  <c r="G12" i="3"/>
  <c r="F12" i="3"/>
  <c r="E12" i="3"/>
  <c r="G18" i="3" l="1"/>
  <c r="F18" i="3"/>
  <c r="E18" i="3"/>
  <c r="G17" i="3"/>
  <c r="F17" i="3"/>
  <c r="E17" i="3"/>
  <c r="G8" i="3" l="1"/>
  <c r="F8" i="3"/>
  <c r="E8" i="3"/>
  <c r="V12" i="3" l="1"/>
  <c r="U12" i="3"/>
  <c r="T12" i="3"/>
  <c r="V11" i="3"/>
  <c r="U11" i="3"/>
  <c r="T11" i="3"/>
  <c r="V10" i="3"/>
  <c r="U10" i="3"/>
  <c r="T10" i="3"/>
  <c r="AF12" i="3" l="1"/>
  <c r="AE12" i="3"/>
  <c r="AD12" i="3"/>
  <c r="AF13" i="3"/>
  <c r="AE13" i="3"/>
  <c r="AD13" i="3"/>
  <c r="AF14" i="3"/>
  <c r="AE14" i="3"/>
  <c r="AD14" i="3"/>
  <c r="AF15" i="3"/>
  <c r="AE15" i="3"/>
  <c r="AD15" i="3"/>
  <c r="E10" i="7" l="1"/>
  <c r="B16" i="7" l="1"/>
  <c r="E13" i="7"/>
  <c r="B10" i="7"/>
  <c r="B7" i="7"/>
  <c r="AF9" i="3" l="1"/>
  <c r="AE9" i="3"/>
  <c r="AD9" i="3"/>
  <c r="AF17" i="3" l="1"/>
  <c r="AE17" i="3"/>
  <c r="AD17" i="3"/>
  <c r="AF16" i="3"/>
  <c r="AE16" i="3"/>
  <c r="AD16" i="3"/>
  <c r="AF11" i="3"/>
  <c r="AE11" i="3"/>
  <c r="AD11" i="3"/>
  <c r="Q24" i="3" s="1"/>
  <c r="F21" i="7" s="1"/>
  <c r="AF10" i="3"/>
  <c r="AE10" i="3"/>
  <c r="AD10" i="3"/>
  <c r="Q23" i="3" l="1"/>
  <c r="Q22" i="3"/>
  <c r="O27" i="3"/>
  <c r="N27" i="3"/>
  <c r="M27" i="3"/>
  <c r="G27" i="3"/>
  <c r="F27" i="3"/>
  <c r="E27" i="3"/>
  <c r="G19" i="3"/>
  <c r="F19" i="3"/>
  <c r="E19" i="3"/>
  <c r="G16" i="3"/>
  <c r="F16" i="3"/>
  <c r="E16" i="3"/>
  <c r="G15" i="3"/>
  <c r="F15" i="3"/>
  <c r="E15" i="3"/>
  <c r="G14" i="3"/>
  <c r="F14" i="3"/>
  <c r="E14" i="3"/>
  <c r="G13" i="3"/>
  <c r="F13" i="3"/>
  <c r="E13" i="3"/>
  <c r="V9" i="3"/>
  <c r="U9" i="3"/>
  <c r="T9" i="3"/>
  <c r="G11" i="3"/>
  <c r="F11" i="3"/>
  <c r="E11" i="3"/>
  <c r="G10" i="3"/>
  <c r="F10" i="3"/>
  <c r="E10" i="3"/>
  <c r="V8" i="3"/>
  <c r="U8" i="3"/>
  <c r="T8" i="3"/>
  <c r="G9" i="3"/>
  <c r="F9" i="3"/>
  <c r="E9" i="3"/>
  <c r="V7" i="3"/>
  <c r="U7" i="3"/>
  <c r="T7" i="3"/>
  <c r="G7" i="3"/>
  <c r="F7" i="3"/>
  <c r="E7" i="3"/>
  <c r="Q21" i="3" l="1"/>
  <c r="E16" i="7" s="1"/>
  <c r="Q20" i="3"/>
  <c r="C20" i="7" s="1"/>
  <c r="F20" i="7"/>
  <c r="Q25"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Tiers</author>
    <author>Windows User</author>
    <author>Mangold, Rose</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 xml:space="preserve">or 1483 or 1493  </t>
        </r>
      </text>
    </comment>
    <comment ref="S9" authorId="2" shapeId="0" xr:uid="{00000000-0006-0000-0000-000004000000}">
      <text>
        <r>
          <rPr>
            <sz val="9"/>
            <color indexed="81"/>
            <rFont val="Tahoma"/>
            <family val="2"/>
          </rPr>
          <t>or ENVR 1113 
or FDSC 1133</t>
        </r>
      </text>
    </comment>
    <comment ref="S10" authorId="2" shapeId="0" xr:uid="{00000000-0006-0000-0000-000005000000}">
      <text>
        <r>
          <rPr>
            <sz val="9"/>
            <color indexed="81"/>
            <rFont val="Tahoma"/>
            <family val="2"/>
          </rPr>
          <t>or ECON 2103</t>
        </r>
      </text>
    </comment>
    <comment ref="C11" authorId="1" shapeId="0" xr:uid="{00000000-0006-0000-0000-000006000000}">
      <text>
        <r>
          <rPr>
            <sz val="9"/>
            <color indexed="81"/>
            <rFont val="Tahoma"/>
            <family val="2"/>
          </rPr>
          <t>or 2103</t>
        </r>
      </text>
    </comment>
    <comment ref="S11" authorId="3" shapeId="0" xr:uid="{00000000-0006-0000-0000-000007000000}">
      <text>
        <r>
          <rPr>
            <sz val="9"/>
            <color indexed="81"/>
            <rFont val="Tahoma"/>
            <family val="2"/>
          </rPr>
          <t>or BCOM 3113
or ENGL 3323</t>
        </r>
      </text>
    </comment>
    <comment ref="C12" authorId="1" shapeId="0" xr:uid="{00000000-0006-0000-0000-000008000000}">
      <text>
        <r>
          <rPr>
            <sz val="9"/>
            <color indexed="81"/>
            <rFont val="Tahoma"/>
            <family val="2"/>
          </rPr>
          <t>or 2023</t>
        </r>
      </text>
    </comment>
    <comment ref="C17" authorId="3" shapeId="0" xr:uid="{00000000-0006-0000-0000-000009000000}">
      <text>
        <r>
          <rPr>
            <sz val="9"/>
            <color indexed="81"/>
            <rFont val="Tahoma"/>
            <family val="2"/>
          </rPr>
          <t>or AGCM 3203</t>
        </r>
      </text>
    </comment>
    <comment ref="C18" authorId="3" shapeId="0" xr:uid="{00000000-0006-0000-0000-00000A000000}">
      <text>
        <r>
          <rPr>
            <sz val="9"/>
            <color indexed="81"/>
            <rFont val="Tahoma"/>
            <family val="2"/>
          </rPr>
          <t>course designated
A, H, N, or S</t>
        </r>
      </text>
    </comment>
    <comment ref="AC18" authorId="2" shapeId="0" xr:uid="{00000000-0006-0000-0000-00000B000000}">
      <text>
        <r>
          <rPr>
            <sz val="9"/>
            <color indexed="81"/>
            <rFont val="Tahoma"/>
            <family val="2"/>
          </rPr>
          <t>or MGMT 3013</t>
        </r>
      </text>
    </comment>
    <comment ref="C19" authorId="3" shapeId="0" xr:uid="{00000000-0006-0000-0000-00000C000000}">
      <text>
        <r>
          <rPr>
            <sz val="9"/>
            <color indexed="81"/>
            <rFont val="Tahoma"/>
            <family val="2"/>
          </rPr>
          <t>course designated
A, H, N, or S</t>
        </r>
      </text>
    </comment>
    <comment ref="AC19" authorId="2" shapeId="0" xr:uid="{00000000-0006-0000-0000-00000D000000}">
      <text>
        <r>
          <rPr>
            <sz val="9"/>
            <color indexed="81"/>
            <rFont val="Tahoma"/>
            <family val="2"/>
          </rPr>
          <t xml:space="preserve">or ACCT 2003
</t>
        </r>
        <r>
          <rPr>
            <b/>
            <sz val="9"/>
            <color indexed="81"/>
            <rFont val="Tahoma"/>
            <family val="2"/>
          </rPr>
          <t>ACCT 2003 must be taken with ACCT 3004</t>
        </r>
      </text>
    </comment>
    <comment ref="AC20" authorId="2" shapeId="0" xr:uid="{00000000-0006-0000-0000-00000E000000}">
      <text>
        <r>
          <rPr>
            <sz val="9"/>
            <color indexed="81"/>
            <rFont val="Tahoma"/>
            <family val="2"/>
          </rPr>
          <t xml:space="preserve">or ACCT 3004
</t>
        </r>
        <r>
          <rPr>
            <b/>
            <sz val="9"/>
            <color indexed="81"/>
            <rFont val="Tahoma"/>
            <family val="2"/>
          </rPr>
          <t>ACCT 2003 must be taken with ACCT 3004</t>
        </r>
      </text>
    </comment>
  </commentList>
</comments>
</file>

<file path=xl/sharedStrings.xml><?xml version="1.0" encoding="utf-8"?>
<sst xmlns="http://schemas.openxmlformats.org/spreadsheetml/2006/main" count="117" uniqueCount="80">
  <si>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</si>
  <si>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</si>
  <si>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</si>
  <si>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</si>
  <si>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</si>
  <si>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</si>
  <si>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</si>
  <si>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</si>
  <si>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</si>
  <si>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</si>
  <si>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</si>
  <si>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</si>
  <si>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</si>
  <si>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</si>
  <si>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</si>
  <si>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</si>
  <si>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</si>
  <si>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</si>
  <si>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</si>
  <si>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</si>
  <si>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</si>
  <si>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</si>
  <si>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</si>
  <si>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</si>
  <si>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</si>
  <si>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</si>
  <si>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</si>
  <si>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</si>
  <si>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</si>
  <si>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</si>
  <si>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</si>
  <si>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</si>
  <si>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</si>
  <si>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(D)</t>
  </si>
  <si>
    <t>(I)</t>
  </si>
  <si>
    <t>Graduate Semester</t>
  </si>
  <si>
    <t>Credits and GPAs as of this date:</t>
  </si>
  <si>
    <t>Hours for graduation</t>
  </si>
  <si>
    <t>Grad/Ret GPA</t>
  </si>
  <si>
    <t>Upper div points (100)</t>
  </si>
  <si>
    <t>Upper div GPA</t>
  </si>
  <si>
    <t>Grd</t>
  </si>
  <si>
    <t>Cr</t>
  </si>
  <si>
    <t>60 Senior College Hours</t>
  </si>
  <si>
    <t>HOURS NEEDED</t>
  </si>
  <si>
    <t>PLNT</t>
  </si>
  <si>
    <t>Total Hours to Date:</t>
  </si>
  <si>
    <t>(hrs. = current courses + deficiencies)</t>
  </si>
  <si>
    <t>APPROVED BY:</t>
  </si>
  <si>
    <t>ACCT</t>
  </si>
  <si>
    <t>(N)</t>
  </si>
  <si>
    <t>AGCM</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</si>
  <si>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</si>
  <si>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</si>
  <si>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</si>
  <si>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</si>
  <si>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AST</t>
  </si>
  <si>
    <t>EARNED U/D HOURS (40)</t>
  </si>
  <si>
    <t>GPA U/D HOURS</t>
  </si>
  <si>
    <t>PHYS</t>
  </si>
  <si>
    <t>STAT</t>
  </si>
  <si>
    <t xml:space="preserve">SOIL </t>
  </si>
  <si>
    <t>Core Courses:  33 Hours</t>
  </si>
  <si>
    <t>LNAME, FNAME</t>
  </si>
  <si>
    <t>ADVISOR</t>
  </si>
  <si>
    <t>General Eduction Requirements:  40 Hours</t>
  </si>
  <si>
    <t>College/Dept. Requirements:  18 Hours</t>
  </si>
  <si>
    <t>Elective Hours:  8 Hours</t>
  </si>
  <si>
    <t>Non-Ag</t>
  </si>
  <si>
    <t>Ag</t>
  </si>
  <si>
    <t>Technical Agriculture Electives:  21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</si>
  <si>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</si>
  <si>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</si>
  <si>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</si>
  <si>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</si>
  <si>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</si>
  <si>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</si>
  <si>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Major Requirements:  54 Hours</t>
  </si>
  <si>
    <t>2021-22</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</si>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</sst>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30"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
      <sz val="10"/>
      <color theme="1" tint="4.9989318521683403E-2"/>
      <name val="Arial"/>
      <family val="2"/>
    </font>
    <font>
      <b/>
      <sz val="9"/>
      <color indexed="81"/>
      <name val="Tahoma"/>
      <family val="2"/>
    </font>
    <font>
      <b/>
      <sz val="10"/>
      <color rgb="FF00000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4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2" fillId="0" borderId="0" xfId="2" applyFont="1" applyAlignment="1" applyProtection="1">
      <alignment horizontal="right"/>
      <protection hidden="1"/>
    </xf>
    <xf numFmtId="0" fontId="2" fillId="0" borderId="0" xfId="2" applyFont="1" applyProtection="1">
      <protection hidden="1"/>
    </xf>
    <xf numFmtId="0" fontId="2" fillId="0" borderId="0" xfId="2" applyFont="1"/>
    <xf numFmtId="0" fontId="11" fillId="0" borderId="0" xfId="2" applyAlignment="1" applyProtection="1">
      <alignment horizontal="right"/>
      <protection hidden="1"/>
    </xf>
    <xf numFmtId="0" fontId="15" fillId="0" borderId="0" xfId="2" applyFont="1" applyProtection="1">
      <protection locked="0"/>
    </xf>
    <xf numFmtId="0" fontId="11" fillId="0" borderId="0" xfId="2" applyProtection="1">
      <protection locked="0"/>
    </xf>
    <xf numFmtId="0" fontId="12" fillId="0" borderId="0" xfId="2" applyFont="1" applyProtection="1">
      <protection hidden="1"/>
    </xf>
    <xf numFmtId="0" fontId="12" fillId="0" borderId="0" xfId="2" applyFont="1" applyProtection="1">
      <protection locked="0"/>
    </xf>
    <xf numFmtId="0" fontId="14" fillId="0" borderId="0" xfId="2" applyFont="1" applyProtection="1">
      <protection locked="0"/>
    </xf>
    <xf numFmtId="0" fontId="11" fillId="0" borderId="0" xfId="2"/>
    <xf numFmtId="0" fontId="1" fillId="0" borderId="0" xfId="2" applyFont="1" applyProtection="1">
      <protection hidden="1"/>
    </xf>
    <xf numFmtId="0" fontId="11" fillId="0" borderId="0" xfId="2" applyProtection="1">
      <protection hidden="1"/>
    </xf>
    <xf numFmtId="0" fontId="11" fillId="0" borderId="0" xfId="2" applyAlignment="1" applyProtection="1">
      <alignment horizontal="left"/>
      <protection hidden="1"/>
    </xf>
    <xf numFmtId="0" fontId="16" fillId="0" borderId="0" xfId="2" applyFont="1" applyProtection="1">
      <protection hidden="1"/>
    </xf>
    <xf numFmtId="0" fontId="17" fillId="0" borderId="0" xfId="2" applyFont="1" applyProtection="1">
      <protection hidden="1"/>
    </xf>
    <xf numFmtId="0" fontId="2" fillId="0" borderId="0" xfId="2" applyFont="1" applyProtection="1">
      <protection locked="0"/>
    </xf>
    <xf numFmtId="0" fontId="1" fillId="0" borderId="0" xfId="2" applyFont="1" applyAlignment="1" applyProtection="1">
      <alignment horizontal="right"/>
      <protection hidden="1"/>
    </xf>
    <xf numFmtId="0" fontId="18" fillId="0" borderId="0" xfId="2" applyFont="1" applyProtection="1">
      <protection hidden="1"/>
    </xf>
    <xf numFmtId="0" fontId="11" fillId="0" borderId="0" xfId="2" applyProtection="1">
      <protection locked="0" hidden="1"/>
    </xf>
    <xf numFmtId="0" fontId="11" fillId="0" borderId="0" xfId="2"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5" fillId="0" borderId="0" xfId="1" applyFont="1" applyAlignment="1" applyProtection="1">
      <alignment horizontal="left"/>
      <protection hidden="1"/>
    </xf>
    <xf numFmtId="0" fontId="2" fillId="0" borderId="0" xfId="2" applyFont="1" applyAlignment="1" applyProtection="1">
      <alignment horizontal="left"/>
      <protection hidden="1"/>
    </xf>
    <xf numFmtId="0" fontId="1" fillId="0" borderId="0" xfId="2" applyFont="1" applyAlignment="1" applyProtection="1">
      <alignment horizontal="center"/>
      <protection hidden="1"/>
    </xf>
    <xf numFmtId="0" fontId="0" fillId="0" borderId="0" xfId="2" applyFont="1" applyProtection="1">
      <protection hidden="1"/>
    </xf>
    <xf numFmtId="0" fontId="0" fillId="0" borderId="0" xfId="2" applyFont="1" applyAlignment="1" applyProtection="1">
      <alignment horizontal="center"/>
      <protection locked="0"/>
    </xf>
    <xf numFmtId="0" fontId="0" fillId="0" borderId="6"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1" fillId="4" borderId="0" xfId="2" applyFont="1" applyFill="1" applyProtection="1">
      <protection hidden="1"/>
    </xf>
    <xf numFmtId="0" fontId="2" fillId="0" borderId="0" xfId="2" applyFont="1" applyAlignment="1">
      <alignment horizontal="left"/>
    </xf>
    <xf numFmtId="0" fontId="0" fillId="0" borderId="0" xfId="2" applyFont="1" applyAlignment="1">
      <alignment horizontal="center"/>
    </xf>
    <xf numFmtId="0" fontId="0" fillId="0" borderId="0" xfId="2" applyFont="1" applyAlignment="1">
      <alignment horizontal="left"/>
    </xf>
    <xf numFmtId="0" fontId="11" fillId="0" borderId="0" xfId="2" applyAlignment="1">
      <alignment horizontal="center"/>
    </xf>
    <xf numFmtId="0" fontId="12" fillId="0" borderId="0" xfId="2" applyFont="1"/>
    <xf numFmtId="0" fontId="8" fillId="0" borderId="0" xfId="1" applyFont="1" applyAlignment="1" applyProtection="1">
      <alignment horizontal="left"/>
      <protection hidden="1"/>
    </xf>
    <xf numFmtId="0" fontId="4" fillId="0" borderId="0" xfId="2" applyFo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lignment horizontal="left"/>
    </xf>
    <xf numFmtId="0" fontId="9" fillId="0" borderId="0" xfId="1" applyFont="1" applyAlignment="1">
      <alignment horizontal="left"/>
    </xf>
    <xf numFmtId="2" fontId="9" fillId="0" borderId="0" xfId="1" applyNumberFormat="1" applyFont="1" applyAlignment="1" applyProtection="1">
      <alignment horizontal="left"/>
      <protection hidden="1"/>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xf numFmtId="0" fontId="2" fillId="0" borderId="0" xfId="2" applyFont="1" applyAlignment="1">
      <alignment horizontal="center"/>
    </xf>
    <xf numFmtId="2" fontId="9" fillId="0" borderId="0" xfId="1" applyNumberFormat="1" applyFont="1" applyAlignment="1">
      <alignment horizontal="left"/>
    </xf>
    <xf numFmtId="0" fontId="8" fillId="0" borderId="0" xfId="1" applyFont="1" applyAlignment="1">
      <alignment horizontal="center"/>
    </xf>
    <xf numFmtId="0" fontId="0" fillId="0" borderId="0" xfId="0" applyProtection="1">
      <protection hidden="1"/>
    </xf>
    <xf numFmtId="0" fontId="0" fillId="0" borderId="0" xfId="0" applyAlignment="1" applyProtection="1">
      <alignment horizontal="left"/>
      <protection hidden="1"/>
    </xf>
    <xf numFmtId="14" fontId="8" fillId="0" borderId="0" xfId="0" applyNumberFormat="1" applyFont="1"/>
    <xf numFmtId="0" fontId="0" fillId="0" borderId="0" xfId="2" applyFont="1" applyAlignment="1" applyProtection="1">
      <alignment horizontal="left"/>
      <protection locked="0"/>
    </xf>
    <xf numFmtId="0" fontId="2" fillId="0" borderId="0" xfId="2" applyFont="1" applyAlignment="1" applyProtection="1">
      <alignment horizontal="left"/>
      <protection locked="0"/>
    </xf>
    <xf numFmtId="0" fontId="0" fillId="0" borderId="0" xfId="2" applyFont="1" applyProtection="1">
      <protection locked="0"/>
    </xf>
    <xf numFmtId="0" fontId="1" fillId="0" borderId="0" xfId="2" applyFont="1" applyAlignment="1" applyProtection="1">
      <alignment horizontal="left"/>
      <protection hidden="1"/>
    </xf>
    <xf numFmtId="0" fontId="0" fillId="0" borderId="0" xfId="0" applyAlignment="1" applyProtection="1">
      <alignment horizontal="left"/>
      <protection locked="0" hidden="1"/>
    </xf>
    <xf numFmtId="164" fontId="25" fillId="3" borderId="3" xfId="2" applyNumberFormat="1" applyFont="1" applyFill="1" applyBorder="1" applyAlignment="1" applyProtection="1">
      <alignment horizontal="center"/>
      <protection locked="0"/>
    </xf>
    <xf numFmtId="0" fontId="0" fillId="0" borderId="0" xfId="2" applyFont="1" applyProtection="1">
      <protection locked="0" hidden="1"/>
    </xf>
    <xf numFmtId="0" fontId="2" fillId="0" borderId="0" xfId="2" applyFont="1" applyProtection="1">
      <protection locked="0" hidden="1"/>
    </xf>
    <xf numFmtId="1" fontId="8" fillId="0" borderId="0" xfId="1" applyNumberFormat="1" applyFont="1" applyAlignment="1">
      <alignment horizontal="left"/>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4" xfId="2" applyFont="1" applyBorder="1" applyAlignment="1" applyProtection="1">
      <alignment horizontal="left"/>
      <protection locked="0" hidden="1"/>
    </xf>
    <xf numFmtId="0" fontId="29" fillId="0" borderId="0" xfId="0" applyFont="1"/>
    <xf numFmtId="0" fontId="2" fillId="0" borderId="0" xfId="2" applyFont="1" applyAlignment="1" applyProtection="1">
      <alignment horizontal="left"/>
      <protection locked="0" hidden="1"/>
    </xf>
    <xf numFmtId="0" fontId="27" fillId="0" borderId="0" xfId="2" applyFont="1" applyProtection="1">
      <protection locked="0" hidden="1"/>
    </xf>
    <xf numFmtId="0" fontId="0" fillId="0" borderId="3"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0" fontId="0" fillId="0" borderId="5" xfId="2" applyFont="1" applyBorder="1" applyAlignment="1" applyProtection="1">
      <alignment horizontal="center"/>
      <protection locked="0"/>
    </xf>
    <xf numFmtId="0" fontId="27" fillId="0" borderId="3" xfId="2" applyFont="1" applyBorder="1" applyAlignment="1" applyProtection="1">
      <alignment horizontal="left"/>
      <protection locked="0"/>
    </xf>
    <xf numFmtId="0" fontId="0" fillId="0" borderId="0" xfId="2" applyFont="1" applyAlignment="1" applyProtection="1">
      <alignment horizontal="left"/>
      <protection locked="0"/>
    </xf>
    <xf numFmtId="0" fontId="2" fillId="0" borderId="0" xfId="2" applyFont="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1" fontId="11" fillId="0" borderId="11" xfId="2" applyNumberFormat="1" applyBorder="1" applyAlignment="1" applyProtection="1">
      <alignment horizontal="center"/>
      <protection hidden="1"/>
    </xf>
    <xf numFmtId="0" fontId="24" fillId="0" borderId="0" xfId="2" applyFo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4" fillId="0" borderId="0" xfId="2" applyFont="1" applyAlignment="1" applyProtection="1">
      <alignment horizontal="center"/>
      <protection hidden="1"/>
    </xf>
    <xf numFmtId="0" fontId="23" fillId="0" borderId="0" xfId="2" applyFont="1" applyAlignment="1" applyProtection="1">
      <alignment horizontal="center"/>
      <protection locked="0"/>
    </xf>
    <xf numFmtId="0" fontId="26" fillId="0" borderId="0" xfId="2" applyFont="1" applyAlignment="1" applyProtection="1">
      <alignment horizontal="center"/>
      <protection locked="0"/>
    </xf>
    <xf numFmtId="0" fontId="11" fillId="0" borderId="0" xfId="2" applyAlignment="1" applyProtection="1">
      <alignment horizontal="left"/>
      <protection hidden="1"/>
    </xf>
    <xf numFmtId="0" fontId="11" fillId="0" borderId="0" xfId="2" applyProtection="1">
      <protection hidden="1"/>
    </xf>
    <xf numFmtId="0" fontId="2" fillId="0" borderId="5" xfId="2" applyFont="1" applyBorder="1" applyAlignment="1" applyProtection="1">
      <alignment horizontal="center"/>
      <protection locked="0"/>
    </xf>
    <xf numFmtId="0" fontId="19" fillId="0" borderId="0" xfId="2" applyFont="1" applyProtection="1">
      <protection hidden="1"/>
    </xf>
    <xf numFmtId="1" fontId="11" fillId="0" borderId="9" xfId="2" applyNumberFormat="1" applyBorder="1" applyAlignment="1" applyProtection="1">
      <alignment horizontal="center"/>
      <protection hidden="1"/>
    </xf>
    <xf numFmtId="0" fontId="0" fillId="0" borderId="0" xfId="0" applyProtection="1">
      <protection hidden="1"/>
    </xf>
    <xf numFmtId="0" fontId="10" fillId="0" borderId="0" xfId="1" applyFont="1" applyAlignment="1" applyProtection="1">
      <alignment horizontal="center"/>
      <protection locked="0"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5"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0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lor rgb="FFFF0000"/>
      </font>
    </dxf>
    <dxf>
      <font>
        <b/>
        <i val="0"/>
        <color rgb="FF0000FF"/>
      </font>
    </dxf>
    <dxf>
      <font>
        <b/>
        <i val="0"/>
        <color rgb="FFFF0000"/>
      </font>
    </dxf>
    <dxf>
      <font>
        <b/>
        <i val="0"/>
        <condense val="0"/>
        <extend val="0"/>
        <color indexed="12"/>
      </font>
    </dxf>
    <dxf>
      <font>
        <b/>
        <i val="0"/>
        <color rgb="FFFF0000"/>
      </font>
    </dxf>
    <dxf>
      <font>
        <b/>
        <i val="0"/>
        <color rgb="FF0000FF"/>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lor rgb="FFFF0000"/>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122504</xdr:colOff>
      <xdr:row>29</xdr:row>
      <xdr:rowOff>66674</xdr:rowOff>
    </xdr:from>
    <xdr:to>
      <xdr:col>25</xdr:col>
      <xdr:colOff>8750</xdr:colOff>
      <xdr:row>42</xdr:row>
      <xdr:rowOff>8750</xdr:rowOff>
    </xdr:to>
    <xdr:sp macro="" textlink="" fLocksText="0">
      <xdr:nvSpPr>
        <xdr:cNvPr id="4" name="TextBox 3">
          <a:extLst>
            <a:ext uri="{FF2B5EF4-FFF2-40B4-BE49-F238E27FC236}">
              <a16:creationId xmlns:a16="http://schemas.microsoft.com/office/drawing/2014/main" id="{00000000-0008-0000-0000-000004000000}"/>
            </a:ext>
          </a:extLst>
        </xdr:cNvPr>
        <xdr:cNvSpPr txBox="1"/>
      </xdr:nvSpPr>
      <xdr:spPr>
        <a:xfrm>
          <a:off x="3103829" y="4905374"/>
          <a:ext cx="2600871" cy="2161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fLocksWithSheet="0"/>
  </xdr:twoCellAnchor>
  <xdr:twoCellAnchor>
    <xdr:from>
      <xdr:col>25</xdr:col>
      <xdr:colOff>47626</xdr:colOff>
      <xdr:row>23</xdr:row>
      <xdr:rowOff>35001</xdr:rowOff>
    </xdr:from>
    <xdr:to>
      <xdr:col>34</xdr:col>
      <xdr:colOff>883775</xdr:colOff>
      <xdr:row>30</xdr:row>
      <xdr:rowOff>66674</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743576" y="3768801"/>
          <a:ext cx="3055474" cy="130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a:t>ANSI</a:t>
          </a:r>
          <a:r>
            <a:rPr lang="en-US" sz="1050"/>
            <a:t> 1124, 2112, 2123,</a:t>
          </a:r>
          <a:r>
            <a:rPr lang="en-US" sz="1050" baseline="0"/>
            <a:t> 2253, 3333 or 3423, </a:t>
          </a:r>
          <a:r>
            <a:rPr lang="en-US" sz="1050" b="1" baseline="0"/>
            <a:t>ENTO</a:t>
          </a:r>
          <a:r>
            <a:rPr lang="en-US" sz="1050" baseline="0"/>
            <a:t> 2003, 2143, 2223, 2993, 3003, 3021, 3331, 3421 or 3461, </a:t>
          </a:r>
          <a:r>
            <a:rPr lang="en-US" sz="1050" b="1" baseline="0"/>
            <a:t>FDSC</a:t>
          </a:r>
          <a:r>
            <a:rPr lang="en-US" sz="1050" baseline="0"/>
            <a:t> 3113, 3123, </a:t>
          </a:r>
          <a:r>
            <a:rPr kumimoji="0" lang="en-US" sz="1050" b="0" i="0" u="none" strike="noStrike" kern="0" cap="none" spc="0" normalizeH="0" baseline="0" noProof="0">
              <a:ln>
                <a:noFill/>
              </a:ln>
              <a:solidFill>
                <a:prstClr val="black"/>
              </a:solidFill>
              <a:effectLst/>
              <a:uLnTx/>
              <a:uFillTx/>
              <a:latin typeface="+mn-lt"/>
              <a:ea typeface="+mn-ea"/>
              <a:cs typeface="+mn-cs"/>
            </a:rPr>
            <a:t>3133, </a:t>
          </a:r>
          <a:r>
            <a:rPr lang="en-US" sz="1050" baseline="0"/>
            <a:t>3154, 3373, 4123, 4143 or 4233, </a:t>
          </a:r>
          <a:r>
            <a:rPr lang="en-US" sz="1050" b="1" baseline="0"/>
            <a:t>HORT</a:t>
          </a:r>
          <a:r>
            <a:rPr lang="en-US" sz="1050" baseline="0"/>
            <a:t> 1013, 2513, 2613, 3084, 3113, 3153, 3213 or 3433, </a:t>
          </a:r>
          <a:r>
            <a:rPr lang="en-US" sz="1050" b="1" baseline="0"/>
            <a:t>NREM</a:t>
          </a:r>
          <a:r>
            <a:rPr lang="en-US" sz="1050" baseline="0"/>
            <a:t> 2083, </a:t>
          </a:r>
          <a:r>
            <a:rPr kumimoji="0" lang="en-US" sz="1050" b="0" i="0" u="none" strike="noStrike" kern="0" cap="none" spc="0" normalizeH="0" baseline="0" noProof="0">
              <a:ln>
                <a:noFill/>
              </a:ln>
              <a:solidFill>
                <a:prstClr val="black"/>
              </a:solidFill>
              <a:effectLst/>
              <a:uLnTx/>
              <a:uFillTx/>
              <a:latin typeface="+mn-lt"/>
              <a:ea typeface="+mn-ea"/>
              <a:cs typeface="+mn-cs"/>
            </a:rPr>
            <a:t>3063 or </a:t>
          </a:r>
          <a:r>
            <a:rPr lang="en-US" sz="1050" baseline="0"/>
            <a:t>3613, </a:t>
          </a:r>
          <a:r>
            <a:rPr lang="en-US" sz="1050" b="1" baseline="0"/>
            <a:t>PLNT</a:t>
          </a:r>
          <a:r>
            <a:rPr lang="en-US" sz="1050" baseline="0"/>
            <a:t> 2013, 3554 or 4013, </a:t>
          </a:r>
          <a:r>
            <a:rPr lang="en-US" sz="1050" b="1" baseline="0"/>
            <a:t>SOIL</a:t>
          </a:r>
          <a:r>
            <a:rPr lang="en-US" sz="1050" baseline="0"/>
            <a:t> </a:t>
          </a:r>
          <a:r>
            <a:rPr kumimoji="0" lang="en-US" sz="1050" b="0" i="0" u="none" strike="noStrike" kern="0" cap="none" spc="0" normalizeH="0" baseline="0" noProof="0">
              <a:ln>
                <a:noFill/>
              </a:ln>
              <a:solidFill>
                <a:prstClr val="black"/>
              </a:solidFill>
              <a:effectLst/>
              <a:uLnTx/>
              <a:uFillTx/>
              <a:latin typeface="+mn-lt"/>
              <a:ea typeface="+mn-ea"/>
              <a:cs typeface="+mn-cs"/>
            </a:rPr>
            <a:t>4213, </a:t>
          </a:r>
          <a:r>
            <a:rPr lang="en-US" sz="1050" baseline="0"/>
            <a:t>4234, 4363, 4463 or 4483</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7772400</xdr:colOff>
      <xdr:row>62</xdr:row>
      <xdr:rowOff>19050</xdr:rowOff>
    </xdr:to>
    <xdr:pic>
      <xdr:nvPicPr>
        <xdr:cNvPr id="3" name="Picture 2">
          <a:extLst>
            <a:ext uri="{FF2B5EF4-FFF2-40B4-BE49-F238E27FC236}">
              <a16:creationId xmlns:a16="http://schemas.microsoft.com/office/drawing/2014/main" id="{1B6EAF9A-36F2-44AD-973A-735AB42ADF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0</xdr:col>
      <xdr:colOff>7772400</xdr:colOff>
      <xdr:row>124</xdr:row>
      <xdr:rowOff>19050</xdr:rowOff>
    </xdr:to>
    <xdr:pic>
      <xdr:nvPicPr>
        <xdr:cNvPr id="6" name="Picture 5">
          <a:extLst>
            <a:ext uri="{FF2B5EF4-FFF2-40B4-BE49-F238E27FC236}">
              <a16:creationId xmlns:a16="http://schemas.microsoft.com/office/drawing/2014/main" id="{3E8201DE-54D8-4AFB-B422-182460AFC8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60"/>
  <sheetViews>
    <sheetView showGridLines="0" tabSelected="1" zoomScaleNormal="100" workbookViewId="0">
      <selection activeCell="Y19" sqref="Y19"/>
    </sheetView>
  </sheetViews>
  <sheetFormatPr baseColWidth="10" defaultColWidth="9.1640625" defaultRowHeight="13" x14ac:dyDescent="0.15"/>
  <cols>
    <col min="1" max="1" width="8" style="31" customWidth="1"/>
    <col min="2" max="2" width="6.5" style="31" customWidth="1"/>
    <col min="3" max="4" width="3.5" style="31" customWidth="1"/>
    <col min="5" max="5" width="3.5" style="33" hidden="1" customWidth="1"/>
    <col min="6" max="6" width="5.5" style="33" hidden="1" customWidth="1"/>
    <col min="7" max="7" width="6.5" style="33" hidden="1" customWidth="1"/>
    <col min="8" max="8" width="1.83203125" style="33" customWidth="1"/>
    <col min="9" max="10" width="6.5" style="31" customWidth="1"/>
    <col min="11" max="11" width="3.5" style="31" customWidth="1"/>
    <col min="12" max="12" width="4.5" style="31" customWidth="1"/>
    <col min="13" max="13" width="3.5" style="31" hidden="1" customWidth="1"/>
    <col min="14" max="14" width="2.5" style="31" hidden="1" customWidth="1"/>
    <col min="15" max="15" width="3.5" style="33" hidden="1" customWidth="1"/>
    <col min="16" max="16" width="2" style="31" customWidth="1"/>
    <col min="17" max="17" width="7.1640625" style="31" customWidth="1"/>
    <col min="18" max="18" width="5.5" style="31" customWidth="1"/>
    <col min="19" max="19" width="6.5" style="31" customWidth="1"/>
    <col min="20" max="20" width="4.5" style="31" hidden="1" customWidth="1"/>
    <col min="21" max="21" width="5" style="31" hidden="1" customWidth="1"/>
    <col min="22" max="22" width="4.5" style="31" hidden="1" customWidth="1"/>
    <col min="23" max="23" width="2" style="31" customWidth="1"/>
    <col min="24" max="24" width="6.5" style="31" customWidth="1"/>
    <col min="25" max="25" width="10.83203125" style="31" customWidth="1"/>
    <col min="26" max="26" width="1.5" style="31" customWidth="1"/>
    <col min="27" max="28" width="7" style="31" customWidth="1"/>
    <col min="29" max="29" width="7.5" style="31" customWidth="1"/>
    <col min="30" max="30" width="4.5" style="31" hidden="1" customWidth="1"/>
    <col min="31" max="31" width="5.1640625" style="31" hidden="1" customWidth="1"/>
    <col min="32" max="32" width="5.5" style="31" hidden="1" customWidth="1"/>
    <col min="33" max="33" width="1.83203125" style="31" customWidth="1"/>
    <col min="34" max="34" width="8.5" style="31" customWidth="1"/>
    <col min="35" max="35" width="13.5" style="31" customWidth="1"/>
    <col min="36" max="16384" width="9.1640625" style="31"/>
  </cols>
  <sheetData>
    <row r="1" spans="1:35" s="24" customFormat="1" ht="23.25" customHeight="1" x14ac:dyDescent="0.2">
      <c r="A1" s="22" t="s">
        <v>17</v>
      </c>
      <c r="B1" s="116" t="s">
        <v>63</v>
      </c>
      <c r="C1" s="116"/>
      <c r="D1" s="116"/>
      <c r="E1" s="116"/>
      <c r="F1" s="116"/>
      <c r="G1" s="116"/>
      <c r="H1" s="116"/>
      <c r="I1" s="116"/>
      <c r="J1" s="116"/>
      <c r="K1" s="116"/>
      <c r="L1" s="116"/>
      <c r="M1" s="116"/>
      <c r="N1" s="116"/>
      <c r="O1" s="116"/>
      <c r="P1" s="116"/>
      <c r="Q1" s="116"/>
      <c r="R1" s="22" t="s">
        <v>6</v>
      </c>
      <c r="S1" s="117">
        <v>99999999</v>
      </c>
      <c r="T1" s="117"/>
      <c r="U1" s="117"/>
      <c r="V1" s="117"/>
      <c r="W1" s="117"/>
      <c r="X1" s="117"/>
      <c r="Y1" s="117"/>
      <c r="Z1" s="115" t="s">
        <v>56</v>
      </c>
      <c r="AA1" s="115"/>
      <c r="AB1" s="115"/>
      <c r="AC1" s="22" t="s">
        <v>18</v>
      </c>
      <c r="AD1" s="22"/>
      <c r="AE1" s="22"/>
      <c r="AF1" s="22"/>
      <c r="AG1" s="112" t="s">
        <v>64</v>
      </c>
      <c r="AH1" s="112"/>
      <c r="AI1" s="112"/>
    </row>
    <row r="2" spans="1:35" ht="23" hidden="1" x14ac:dyDescent="0.25">
      <c r="A2" s="25"/>
      <c r="B2" s="25"/>
      <c r="C2" s="26"/>
      <c r="D2" s="27"/>
      <c r="E2" s="27"/>
      <c r="F2" s="27"/>
      <c r="G2" s="27"/>
      <c r="H2" s="27"/>
      <c r="I2" s="27"/>
      <c r="J2" s="27"/>
      <c r="K2" s="27"/>
      <c r="L2" s="27"/>
      <c r="M2" s="27"/>
      <c r="N2" s="27"/>
      <c r="O2" s="27"/>
      <c r="P2" s="27"/>
      <c r="Q2" s="27"/>
      <c r="R2" s="27"/>
      <c r="S2" s="25"/>
      <c r="T2" s="28"/>
      <c r="U2" s="28"/>
      <c r="V2" s="28"/>
      <c r="W2" s="29"/>
      <c r="X2" s="29"/>
      <c r="Y2" s="29"/>
      <c r="Z2" s="23"/>
      <c r="AA2" s="23"/>
      <c r="AB2" s="23"/>
      <c r="AC2" s="25"/>
      <c r="AD2" s="25"/>
      <c r="AE2" s="25"/>
      <c r="AF2" s="25"/>
      <c r="AG2" s="30"/>
      <c r="AH2" s="30"/>
      <c r="AI2" s="30"/>
    </row>
    <row r="3" spans="1:35" ht="18" x14ac:dyDescent="0.2">
      <c r="A3" s="32" t="s">
        <v>65</v>
      </c>
      <c r="D3" s="33"/>
      <c r="H3" s="34"/>
      <c r="O3" s="31"/>
      <c r="Q3" s="32" t="s">
        <v>66</v>
      </c>
      <c r="S3" s="25"/>
      <c r="T3" s="28"/>
      <c r="U3" s="28"/>
      <c r="V3" s="28"/>
      <c r="W3" s="61"/>
      <c r="X3" s="61"/>
      <c r="Y3" s="61"/>
      <c r="Z3" s="23"/>
      <c r="AA3" s="50" t="s">
        <v>77</v>
      </c>
      <c r="AB3" s="23"/>
      <c r="AC3" s="23"/>
      <c r="AD3" s="23"/>
      <c r="AE3" s="23"/>
      <c r="AF3" s="23"/>
      <c r="AG3" s="23"/>
      <c r="AH3" s="23"/>
      <c r="AI3" s="63" t="s">
        <v>78</v>
      </c>
    </row>
    <row r="4" spans="1:35" ht="9" customHeight="1" x14ac:dyDescent="0.15">
      <c r="A4" s="33"/>
      <c r="B4" s="33"/>
      <c r="C4" s="33"/>
      <c r="D4" s="33"/>
      <c r="I4" s="33"/>
      <c r="J4" s="33"/>
      <c r="K4" s="33"/>
      <c r="L4" s="33"/>
      <c r="M4" s="33"/>
      <c r="N4" s="33"/>
      <c r="P4" s="33"/>
      <c r="Q4" s="33"/>
      <c r="R4" s="33"/>
      <c r="S4" s="33"/>
      <c r="T4" s="33"/>
      <c r="U4" s="33"/>
      <c r="V4" s="33"/>
      <c r="W4" s="33"/>
      <c r="X4" s="33"/>
      <c r="Y4" s="33"/>
      <c r="Z4" s="33"/>
      <c r="AA4" s="33"/>
      <c r="AB4" s="33"/>
      <c r="AC4" s="33"/>
      <c r="AD4" s="33"/>
      <c r="AE4" s="33"/>
      <c r="AF4" s="33"/>
      <c r="AG4" s="33"/>
      <c r="AH4" s="33"/>
      <c r="AI4" s="33"/>
    </row>
    <row r="5" spans="1:35" x14ac:dyDescent="0.15">
      <c r="A5" s="35" t="s">
        <v>19</v>
      </c>
      <c r="B5" s="35"/>
      <c r="C5" s="35" t="s">
        <v>20</v>
      </c>
      <c r="D5" s="35"/>
      <c r="E5" s="36" t="s">
        <v>21</v>
      </c>
      <c r="F5" s="36" t="s">
        <v>22</v>
      </c>
      <c r="G5" s="36" t="s">
        <v>23</v>
      </c>
      <c r="H5" s="36"/>
      <c r="I5" s="33"/>
      <c r="J5" s="35" t="s">
        <v>24</v>
      </c>
      <c r="K5" s="35"/>
      <c r="L5" s="35"/>
      <c r="M5" s="33"/>
      <c r="N5" s="33"/>
      <c r="P5" s="33"/>
      <c r="Q5" s="35" t="s">
        <v>19</v>
      </c>
      <c r="R5" s="35"/>
      <c r="S5" s="35" t="s">
        <v>20</v>
      </c>
      <c r="T5" s="36" t="s">
        <v>21</v>
      </c>
      <c r="U5" s="36" t="s">
        <v>22</v>
      </c>
      <c r="V5" s="36" t="s">
        <v>23</v>
      </c>
      <c r="W5" s="33"/>
      <c r="X5" s="35" t="s">
        <v>24</v>
      </c>
      <c r="Y5" s="33"/>
      <c r="Z5" s="33"/>
      <c r="AA5" s="35" t="s">
        <v>19</v>
      </c>
      <c r="AB5" s="35"/>
      <c r="AC5" s="35" t="s">
        <v>20</v>
      </c>
      <c r="AD5" s="36" t="s">
        <v>21</v>
      </c>
      <c r="AE5" s="36" t="s">
        <v>22</v>
      </c>
      <c r="AF5" s="36" t="s">
        <v>23</v>
      </c>
      <c r="AG5" s="33"/>
      <c r="AH5" s="35" t="s">
        <v>24</v>
      </c>
      <c r="AI5" s="33"/>
    </row>
    <row r="6" spans="1:35" ht="9" customHeight="1" x14ac:dyDescent="0.15">
      <c r="A6" s="33"/>
      <c r="B6" s="33"/>
      <c r="C6" s="33"/>
      <c r="D6" s="33"/>
      <c r="I6" s="33"/>
      <c r="J6" s="33"/>
      <c r="K6" s="33"/>
      <c r="L6" s="33"/>
      <c r="M6" s="33"/>
      <c r="N6" s="33"/>
      <c r="P6" s="33"/>
      <c r="Q6" s="33"/>
      <c r="R6" s="33"/>
      <c r="S6" s="33"/>
      <c r="T6" s="33"/>
      <c r="U6" s="33"/>
      <c r="V6" s="33"/>
      <c r="W6" s="33"/>
      <c r="X6" s="33"/>
      <c r="Y6" s="33"/>
      <c r="Z6" s="33"/>
      <c r="AA6" s="33"/>
      <c r="AB6" s="33"/>
      <c r="AC6" s="33"/>
      <c r="AD6" s="33"/>
      <c r="AE6" s="33"/>
      <c r="AF6" s="33"/>
      <c r="AG6" s="33"/>
      <c r="AH6" s="33"/>
      <c r="AI6" s="33"/>
    </row>
    <row r="7" spans="1:35" x14ac:dyDescent="0.15">
      <c r="A7" s="23" t="s">
        <v>25</v>
      </c>
      <c r="B7" s="88">
        <v>1113</v>
      </c>
      <c r="C7" s="113"/>
      <c r="D7" s="114"/>
      <c r="E7" s="27">
        <f t="shared" ref="E7:E11" si="0">IF(H7&lt;&gt;"",H7,3)*IF(C7="A",4,IF(C7="B",3,IF(C7="C",2,IF(C7="D",1,IF(AND(C7&gt;=0,C7&lt;=4,ISNUMBER(C7)),C7,0)))))</f>
        <v>0</v>
      </c>
      <c r="F7" s="27" t="str">
        <f t="shared" ref="F7:F11" si="1">IF(OR(C7="A",C7="B",C7="C",C7="D",C7="F",AND(C7&gt;=0,C7&lt;=4,ISNUMBER(C7))),IF(H7&lt;&gt;"",H7,3),"")</f>
        <v/>
      </c>
      <c r="G7" s="27" t="str">
        <f t="shared" ref="G7:G11" si="2">IF(OR(C7="A",C7="B",C7="C",C7="D",C7="P",AND(C7&gt;=0,C7&lt;=4,ISNUMBER(C7))),IF(H7&lt;&gt;"",H7,3),"")</f>
        <v/>
      </c>
      <c r="H7" s="37"/>
      <c r="I7" s="99"/>
      <c r="J7" s="99"/>
      <c r="K7" s="99"/>
      <c r="L7" s="99"/>
      <c r="M7" s="33"/>
      <c r="N7" s="33"/>
      <c r="P7" s="33"/>
      <c r="Q7" s="23" t="s">
        <v>26</v>
      </c>
      <c r="R7" s="88">
        <v>1011</v>
      </c>
      <c r="S7" s="96"/>
      <c r="T7" s="27">
        <f>IF(W7&lt;&gt;"",W7,3)*IF(S7="A",4,IF(S7="B",3,IF(S7="C",2,IF(S7="D",1,IF(AND(S7&gt;=0,S7&lt;=4,ISNUMBER(S7)),S7,0)))))</f>
        <v>0</v>
      </c>
      <c r="U7" s="27" t="str">
        <f>IF(OR(S7="A",S7="B",S7="C",S7="D",S7="F",AND(S7&gt;=0,S7&lt;=4,ISNUMBER(S7))),IF(W7&lt;&gt;"",W7,3),"")</f>
        <v/>
      </c>
      <c r="V7" s="27" t="str">
        <f>IF(OR(S7="A",S7="B",S7="C",S7="D",S7="P",AND(S7&gt;=0,S7&lt;=4,ISNUMBER(S7))),IF(W7&lt;&gt;"",W7,3),"")</f>
        <v/>
      </c>
      <c r="W7" s="37">
        <v>1</v>
      </c>
      <c r="X7" s="102"/>
      <c r="Y7" s="103"/>
      <c r="Z7" s="33"/>
      <c r="AA7" s="50" t="s">
        <v>62</v>
      </c>
      <c r="AB7" s="24"/>
      <c r="AC7" s="24"/>
      <c r="AD7" s="23"/>
      <c r="AE7" s="23"/>
      <c r="AF7" s="23"/>
      <c r="AG7" s="23"/>
      <c r="AH7" s="48"/>
      <c r="AI7" s="33"/>
    </row>
    <row r="8" spans="1:35" x14ac:dyDescent="0.15">
      <c r="A8" s="86" t="s">
        <v>25</v>
      </c>
      <c r="B8" s="89">
        <v>1213</v>
      </c>
      <c r="C8" s="113"/>
      <c r="D8" s="114"/>
      <c r="E8" s="27">
        <f t="shared" ref="E8" si="3">IF(H8&lt;&gt;"",H8,3)*IF(C8="A",4,IF(C8="B",3,IF(C8="C",2,IF(C8="D",1,IF(AND(C8&gt;=0,C8&lt;=4,ISNUMBER(C8)),C8,0)))))</f>
        <v>0</v>
      </c>
      <c r="F8" s="27" t="str">
        <f t="shared" ref="F8" si="4">IF(OR(C8="A",C8="B",C8="C",C8="D",C8="F",AND(C8&gt;=0,C8&lt;=4,ISNUMBER(C8))),IF(H8&lt;&gt;"",H8,3),"")</f>
        <v/>
      </c>
      <c r="G8" s="27" t="str">
        <f t="shared" ref="G8" si="5">IF(OR(C8="A",C8="B",C8="C",C8="D",C8="P",AND(C8&gt;=0,C8&lt;=4,ISNUMBER(C8))),IF(H8&lt;&gt;"",H8,3),"")</f>
        <v/>
      </c>
      <c r="H8" s="37"/>
      <c r="I8" s="99"/>
      <c r="J8" s="99"/>
      <c r="K8" s="99"/>
      <c r="L8" s="99"/>
      <c r="M8" s="33"/>
      <c r="N8" s="33"/>
      <c r="P8" s="33"/>
      <c r="Q8" s="23" t="s">
        <v>61</v>
      </c>
      <c r="R8" s="88">
        <v>2124</v>
      </c>
      <c r="S8" s="96"/>
      <c r="T8" s="27">
        <f t="shared" ref="T8:T9" si="6">IF(W8&lt;&gt;"",W8,3)*IF(S8="A",4,IF(S8="B",3,IF(S8="C",2,IF(S8="D",1,IF(AND(S8&gt;=0,S8&lt;=4,ISNUMBER(S8)),S8,0)))))</f>
        <v>0</v>
      </c>
      <c r="U8" s="27" t="str">
        <f t="shared" ref="U8:U9" si="7">IF(OR(S8="A",S8="B",S8="C",S8="D",S8="F",AND(S8&gt;=0,S8&lt;=4,ISNUMBER(S8))),IF(W8&lt;&gt;"",W8,3),"")</f>
        <v/>
      </c>
      <c r="V8" s="27" t="str">
        <f t="shared" ref="V8:V9" si="8">IF(OR(S8="A",S8="B",S8="C",S8="D",S8="P",AND(S8&gt;=0,S8&lt;=4,ISNUMBER(S8))),IF(W8&lt;&gt;"",W8,3),"")</f>
        <v/>
      </c>
      <c r="W8" s="37">
        <v>4</v>
      </c>
      <c r="X8" s="102"/>
      <c r="Y8" s="103"/>
      <c r="Z8" s="33"/>
      <c r="AA8" s="50"/>
      <c r="AB8" s="24"/>
      <c r="AC8" s="24"/>
      <c r="AD8" s="23"/>
      <c r="AE8" s="23"/>
      <c r="AF8" s="23"/>
      <c r="AG8" s="23"/>
      <c r="AH8" s="48"/>
      <c r="AI8" s="33"/>
    </row>
    <row r="9" spans="1:35" x14ac:dyDescent="0.15">
      <c r="A9" s="23" t="s">
        <v>27</v>
      </c>
      <c r="B9" s="90">
        <v>1103</v>
      </c>
      <c r="C9" s="113"/>
      <c r="D9" s="114"/>
      <c r="E9" s="27">
        <f t="shared" si="0"/>
        <v>0</v>
      </c>
      <c r="F9" s="27" t="str">
        <f t="shared" si="1"/>
        <v/>
      </c>
      <c r="G9" s="27" t="str">
        <f t="shared" si="2"/>
        <v/>
      </c>
      <c r="H9" s="37"/>
      <c r="I9" s="99"/>
      <c r="J9" s="99"/>
      <c r="K9" s="99"/>
      <c r="L9" s="99"/>
      <c r="M9" s="33"/>
      <c r="N9" s="33"/>
      <c r="P9" s="33"/>
      <c r="Q9" s="23" t="s">
        <v>45</v>
      </c>
      <c r="R9" s="88">
        <v>1213</v>
      </c>
      <c r="S9" s="96"/>
      <c r="T9" s="27">
        <f t="shared" si="6"/>
        <v>0</v>
      </c>
      <c r="U9" s="27" t="str">
        <f t="shared" si="7"/>
        <v/>
      </c>
      <c r="V9" s="27" t="str">
        <f t="shared" si="8"/>
        <v/>
      </c>
      <c r="W9" s="37"/>
      <c r="X9" s="102"/>
      <c r="Y9" s="103"/>
      <c r="Z9" s="33"/>
      <c r="AA9" s="23" t="s">
        <v>56</v>
      </c>
      <c r="AB9" s="88">
        <v>1413</v>
      </c>
      <c r="AC9" s="96"/>
      <c r="AD9" s="27">
        <f t="shared" ref="AD9" si="9">IF(AG9&lt;&gt;"",AG9,3)*IF(AC9="A",4,IF(AC9="B",3,IF(AC9="C",2,IF(AC9="D",1,IF(AND(AC9&gt;=0,AC9&lt;=4,ISNUMBER(AC9)),AC9,0)))))</f>
        <v>0</v>
      </c>
      <c r="AE9" s="27" t="str">
        <f t="shared" ref="AE9" si="10">IF(OR(AC9="A",AC9="B",AC9="C",AC9="D",AC9="F",AND(AC9&gt;=0,AC9&lt;=4,ISNUMBER(AC9))),IF(AG9&lt;&gt;"",AG9,3),"")</f>
        <v/>
      </c>
      <c r="AF9" s="27" t="str">
        <f t="shared" ref="AF9" si="11">IF(OR(AC9="A",AC9="B",AC9="C",AC9="D",AC9="P",AND(AC9&gt;=0,AC9&lt;=4,ISNUMBER(AC9))),IF(AG9&lt;&gt;"",AG9,3),"")</f>
        <v/>
      </c>
      <c r="AG9" s="37"/>
      <c r="AH9" s="102"/>
      <c r="AI9" s="103"/>
    </row>
    <row r="10" spans="1:35" x14ac:dyDescent="0.15">
      <c r="A10" s="23" t="s">
        <v>28</v>
      </c>
      <c r="B10" s="90">
        <v>1113</v>
      </c>
      <c r="C10" s="113"/>
      <c r="D10" s="114"/>
      <c r="E10" s="27">
        <f t="shared" si="0"/>
        <v>0</v>
      </c>
      <c r="F10" s="27" t="str">
        <f t="shared" si="1"/>
        <v/>
      </c>
      <c r="G10" s="27" t="str">
        <f t="shared" si="2"/>
        <v/>
      </c>
      <c r="H10" s="37"/>
      <c r="I10" s="99"/>
      <c r="J10" s="99"/>
      <c r="K10" s="99"/>
      <c r="L10" s="99"/>
      <c r="M10" s="33"/>
      <c r="N10" s="33"/>
      <c r="P10" s="33"/>
      <c r="Q10" s="23" t="s">
        <v>29</v>
      </c>
      <c r="R10" s="88">
        <v>1113</v>
      </c>
      <c r="S10" s="96"/>
      <c r="T10" s="27">
        <f t="shared" ref="T10:T12" si="12">IF(W10&lt;&gt;"",W10,3)*IF(S10="A",4,IF(S10="B",3,IF(S10="C",2,IF(S10="D",1,IF(AND(S10&gt;=0,S10&lt;=4,ISNUMBER(S10)),S10,0)))))</f>
        <v>0</v>
      </c>
      <c r="U10" s="27" t="str">
        <f t="shared" ref="U10:U12" si="13">IF(OR(S10="A",S10="B",S10="C",S10="D",S10="F",AND(S10&gt;=0,S10&lt;=4,ISNUMBER(S10))),IF(W10&lt;&gt;"",W10,3),"")</f>
        <v/>
      </c>
      <c r="V10" s="27" t="str">
        <f t="shared" ref="V10:V12" si="14">IF(OR(S10="A",S10="B",S10="C",S10="D",S10="P",AND(S10&gt;=0,S10&lt;=4,ISNUMBER(S10))),IF(W10&lt;&gt;"",W10,3),"")</f>
        <v/>
      </c>
      <c r="W10" s="37">
        <v>3</v>
      </c>
      <c r="X10" s="104"/>
      <c r="Y10" s="104"/>
      <c r="Z10" s="33"/>
      <c r="AA10" s="23" t="s">
        <v>56</v>
      </c>
      <c r="AB10" s="88">
        <v>2313</v>
      </c>
      <c r="AC10" s="96"/>
      <c r="AD10" s="27">
        <f t="shared" ref="AD10:AD17" si="15">IF(AG10&lt;&gt;"",AG10,3)*IF(AC10="A",4,IF(AC10="B",3,IF(AC10="C",2,IF(AC10="D",1,IF(AND(AC10&gt;=0,AC10&lt;=4,ISNUMBER(AC10)),AC10,0)))))</f>
        <v>0</v>
      </c>
      <c r="AE10" s="27" t="str">
        <f t="shared" ref="AE10:AE17" si="16">IF(OR(AC10="A",AC10="B",AC10="C",AC10="D",AC10="F",AND(AC10&gt;=0,AC10&lt;=4,ISNUMBER(AC10))),IF(AG10&lt;&gt;"",AG10,3),"")</f>
        <v/>
      </c>
      <c r="AF10" s="27" t="str">
        <f t="shared" ref="AF10:AF17" si="17">IF(OR(AC10="A",AC10="B",AC10="C",AC10="D",AC10="P",AND(AC10&gt;=0,AC10&lt;=4,ISNUMBER(AC10))),IF(AG10&lt;&gt;"",AG10,3),"")</f>
        <v/>
      </c>
      <c r="AG10" s="37"/>
      <c r="AH10" s="102"/>
      <c r="AI10" s="103"/>
    </row>
    <row r="11" spans="1:35" x14ac:dyDescent="0.15">
      <c r="A11" s="23" t="s">
        <v>30</v>
      </c>
      <c r="B11" s="90">
        <v>2123</v>
      </c>
      <c r="C11" s="98"/>
      <c r="D11" s="120"/>
      <c r="E11" s="27">
        <f t="shared" si="0"/>
        <v>0</v>
      </c>
      <c r="F11" s="27" t="str">
        <f t="shared" si="1"/>
        <v/>
      </c>
      <c r="G11" s="27" t="str">
        <f t="shared" si="2"/>
        <v/>
      </c>
      <c r="H11" s="37"/>
      <c r="I11" s="99"/>
      <c r="J11" s="99"/>
      <c r="K11" s="99"/>
      <c r="L11" s="99"/>
      <c r="M11" s="33"/>
      <c r="N11" s="33"/>
      <c r="P11" s="33"/>
      <c r="Q11" s="23" t="s">
        <v>51</v>
      </c>
      <c r="R11" s="88">
        <v>3103</v>
      </c>
      <c r="S11" s="96"/>
      <c r="T11" s="27">
        <f t="shared" si="12"/>
        <v>0</v>
      </c>
      <c r="U11" s="27" t="str">
        <f t="shared" si="13"/>
        <v/>
      </c>
      <c r="V11" s="27" t="str">
        <f t="shared" si="14"/>
        <v/>
      </c>
      <c r="W11" s="37"/>
      <c r="X11" s="102"/>
      <c r="Y11" s="103"/>
      <c r="Z11" s="33"/>
      <c r="AA11" s="23" t="s">
        <v>56</v>
      </c>
      <c r="AB11" s="88">
        <v>3102</v>
      </c>
      <c r="AC11" s="96"/>
      <c r="AD11" s="27">
        <f t="shared" si="15"/>
        <v>0</v>
      </c>
      <c r="AE11" s="27" t="str">
        <f t="shared" si="16"/>
        <v/>
      </c>
      <c r="AF11" s="27" t="str">
        <f t="shared" si="17"/>
        <v/>
      </c>
      <c r="AG11" s="37">
        <v>2</v>
      </c>
      <c r="AH11" s="102"/>
      <c r="AI11" s="103"/>
    </row>
    <row r="12" spans="1:35" x14ac:dyDescent="0.15">
      <c r="A12" s="50" t="s">
        <v>60</v>
      </c>
      <c r="B12" s="90">
        <v>2013</v>
      </c>
      <c r="C12" s="98"/>
      <c r="D12" s="120"/>
      <c r="E12" s="27">
        <f t="shared" ref="E12" si="18">IF(H12&lt;&gt;"",H12,3)*IF(C12="A",4,IF(C12="B",3,IF(C12="C",2,IF(C12="D",1,IF(AND(C12&gt;=0,C12&lt;=4,ISNUMBER(C12)),C12,0)))))</f>
        <v>0</v>
      </c>
      <c r="F12" s="27" t="str">
        <f t="shared" ref="F12" si="19">IF(OR(C12="A",C12="B",C12="C",C12="D",C12="F",AND(C12&gt;=0,C12&lt;=4,ISNUMBER(C12))),IF(H12&lt;&gt;"",H12,3),"")</f>
        <v/>
      </c>
      <c r="G12" s="27" t="str">
        <f t="shared" ref="G12" si="20">IF(OR(C12="A",C12="B",C12="C",C12="D",C12="P",AND(C12&gt;=0,C12&lt;=4,ISNUMBER(C12))),IF(H12&lt;&gt;"",H12,3),"")</f>
        <v/>
      </c>
      <c r="I12" s="99"/>
      <c r="J12" s="99"/>
      <c r="K12" s="99"/>
      <c r="L12" s="99"/>
      <c r="P12" s="33"/>
      <c r="Q12" s="23" t="s">
        <v>32</v>
      </c>
      <c r="R12" s="88">
        <v>1314</v>
      </c>
      <c r="S12" s="96"/>
      <c r="T12" s="27">
        <f t="shared" si="12"/>
        <v>0</v>
      </c>
      <c r="U12" s="27" t="str">
        <f t="shared" si="13"/>
        <v/>
      </c>
      <c r="V12" s="27" t="str">
        <f t="shared" si="14"/>
        <v/>
      </c>
      <c r="W12" s="37">
        <v>4</v>
      </c>
      <c r="X12" s="102"/>
      <c r="Y12" s="103"/>
      <c r="Z12" s="33"/>
      <c r="AA12" s="23" t="s">
        <v>56</v>
      </c>
      <c r="AB12" s="88">
        <v>4101</v>
      </c>
      <c r="AC12" s="96"/>
      <c r="AD12" s="27">
        <f t="shared" si="15"/>
        <v>0</v>
      </c>
      <c r="AE12" s="27" t="str">
        <f t="shared" si="16"/>
        <v/>
      </c>
      <c r="AF12" s="27" t="str">
        <f t="shared" si="17"/>
        <v/>
      </c>
      <c r="AG12" s="37">
        <v>1</v>
      </c>
      <c r="AH12" s="102"/>
      <c r="AI12" s="103"/>
    </row>
    <row r="13" spans="1:35" x14ac:dyDescent="0.15">
      <c r="A13" s="37" t="s">
        <v>31</v>
      </c>
      <c r="B13" s="91"/>
      <c r="C13" s="113"/>
      <c r="D13" s="114"/>
      <c r="E13" s="27">
        <f>IF(H13&lt;&gt;"",H13,3)*IF(C13="A",4,IF(C13="B",3,IF(C13="C",2,IF(C13="D",1,IF(AND(C13&gt;=0,C13&lt;=4,ISNUMBER(C13)),C13,0)))))</f>
        <v>0</v>
      </c>
      <c r="F13" s="27" t="str">
        <f>IF(OR(C13="A",C13="B",C13="C",C13="D",C13="F",AND(C13&gt;=0,C13&lt;=4,ISNUMBER(C13))),IF(H13&lt;&gt;"",H13,3),"")</f>
        <v/>
      </c>
      <c r="G13" s="27" t="str">
        <f>IF(OR(C13="A",C13="B",C13="C",C13="D",C13="P",AND(C13&gt;=0,C13&lt;=4,ISNUMBER(C13))),IF(H13&lt;&gt;"",H13,3),"")</f>
        <v/>
      </c>
      <c r="H13" s="37"/>
      <c r="I13" s="99"/>
      <c r="J13" s="99"/>
      <c r="K13" s="99"/>
      <c r="L13" s="99"/>
      <c r="M13" s="33"/>
      <c r="N13" s="33"/>
      <c r="P13" s="33"/>
      <c r="Q13" s="76"/>
      <c r="R13" s="77"/>
      <c r="S13" s="52"/>
      <c r="T13" s="27"/>
      <c r="U13" s="27"/>
      <c r="V13" s="27"/>
      <c r="W13" s="37"/>
      <c r="X13" s="100"/>
      <c r="Y13" s="100"/>
      <c r="Z13" s="33"/>
      <c r="AA13" s="23" t="s">
        <v>56</v>
      </c>
      <c r="AB13" s="88">
        <v>4203</v>
      </c>
      <c r="AC13" s="96"/>
      <c r="AD13" s="27">
        <f t="shared" ref="AD13" si="21">IF(AG13&lt;&gt;"",AG13,3)*IF(AC13="A",4,IF(AC13="B",3,IF(AC13="C",2,IF(AC13="D",1,IF(AND(AC13&gt;=0,AC13&lt;=4,ISNUMBER(AC13)),AC13,0)))))</f>
        <v>0</v>
      </c>
      <c r="AE13" s="27" t="str">
        <f t="shared" ref="AE13" si="22">IF(OR(AC13="A",AC13="B",AC13="C",AC13="D",AC13="F",AND(AC13&gt;=0,AC13&lt;=4,ISNUMBER(AC13))),IF(AG13&lt;&gt;"",AG13,3),"")</f>
        <v/>
      </c>
      <c r="AF13" s="27" t="str">
        <f t="shared" ref="AF13" si="23">IF(OR(AC13="A",AC13="B",AC13="C",AC13="D",AC13="P",AND(AC13&gt;=0,AC13&lt;=4,ISNUMBER(AC13))),IF(AG13&lt;&gt;"",AG13,3),"")</f>
        <v/>
      </c>
      <c r="AG13" s="37"/>
      <c r="AH13" s="102"/>
      <c r="AI13" s="103"/>
    </row>
    <row r="14" spans="1:35" x14ac:dyDescent="0.15">
      <c r="A14" s="37" t="s">
        <v>31</v>
      </c>
      <c r="B14" s="91"/>
      <c r="C14" s="98"/>
      <c r="D14" s="98"/>
      <c r="E14" s="27">
        <f>IF(H14&lt;&gt;"",H14,3)*IF(C14="A",4,IF(C14="B",3,IF(C14="C",2,IF(C14="D",1,IF(AND(C14&gt;=0,C14&lt;=4,ISNUMBER(C14)),C14,0)))))</f>
        <v>0</v>
      </c>
      <c r="F14" s="27" t="str">
        <f>IF(OR(C14="A",C14="B",C14="C",C14="D",C14="F",AND(C14&gt;=0,C14&lt;=4,ISNUMBER(C14))),IF(H14&lt;&gt;"",H14,3),"")</f>
        <v/>
      </c>
      <c r="G14" s="27" t="str">
        <f>IF(OR(C14="A",C14="B",C14="C",C14="D",C14="P",AND(C14&gt;=0,C14&lt;=4,ISNUMBER(C14))),IF(H14&lt;&gt;"",H14,3),"")</f>
        <v/>
      </c>
      <c r="H14" s="37"/>
      <c r="I14" s="99"/>
      <c r="J14" s="99"/>
      <c r="K14" s="99"/>
      <c r="L14" s="99"/>
      <c r="M14" s="33"/>
      <c r="N14" s="33"/>
      <c r="P14" s="33"/>
      <c r="Q14" s="76"/>
      <c r="R14" s="77"/>
      <c r="S14" s="51"/>
      <c r="T14" s="27"/>
      <c r="U14" s="27"/>
      <c r="V14" s="27"/>
      <c r="W14" s="37"/>
      <c r="X14" s="100"/>
      <c r="Y14" s="100"/>
      <c r="Z14" s="38"/>
      <c r="AA14" s="23" t="s">
        <v>56</v>
      </c>
      <c r="AB14" s="88">
        <v>4213</v>
      </c>
      <c r="AC14" s="96"/>
      <c r="AD14" s="27">
        <f t="shared" si="15"/>
        <v>0</v>
      </c>
      <c r="AE14" s="27" t="str">
        <f t="shared" si="16"/>
        <v/>
      </c>
      <c r="AF14" s="27" t="str">
        <f t="shared" si="17"/>
        <v/>
      </c>
      <c r="AG14" s="37"/>
      <c r="AH14" s="102"/>
      <c r="AI14" s="103"/>
    </row>
    <row r="15" spans="1:35" x14ac:dyDescent="0.15">
      <c r="A15" s="81" t="s">
        <v>50</v>
      </c>
      <c r="B15" s="91"/>
      <c r="C15" s="98"/>
      <c r="D15" s="98"/>
      <c r="E15" s="27">
        <f>IF(H15&lt;&gt;"",H15,3)*IF(C15="A",4,IF(C15="B",3,IF(C15="C",2,IF(C15="D",1,IF(AND(C15&gt;=0,C15&lt;=4,ISNUMBER(C15)),C15,0)))))</f>
        <v>0</v>
      </c>
      <c r="F15" s="27" t="str">
        <f>IF(OR(C15="A",C15="B",C15="C",C15="D",C15="F",AND(C15&gt;=0,C15&lt;=4,ISNUMBER(C15))),IF(H15&lt;&gt;"",H15,3),"")</f>
        <v/>
      </c>
      <c r="G15" s="27" t="str">
        <f>IF(OR(C15="A",C15="B",C15="C",C15="D",C15="P",AND(C15&gt;=0,C15&lt;=4,ISNUMBER(C15))),IF(H15&lt;&gt;"",H15,3),"")</f>
        <v/>
      </c>
      <c r="H15" s="37">
        <v>2</v>
      </c>
      <c r="I15" s="99"/>
      <c r="J15" s="99"/>
      <c r="K15" s="99"/>
      <c r="L15" s="99"/>
      <c r="M15" s="33"/>
      <c r="N15" s="33"/>
      <c r="P15" s="33"/>
      <c r="Q15" s="76"/>
      <c r="R15" s="77"/>
      <c r="S15" s="51"/>
      <c r="T15" s="27"/>
      <c r="U15" s="27"/>
      <c r="V15" s="27"/>
      <c r="W15" s="37"/>
      <c r="X15" s="100"/>
      <c r="Y15" s="100"/>
      <c r="Z15" s="33"/>
      <c r="AA15" s="23" t="s">
        <v>56</v>
      </c>
      <c r="AB15" s="88">
        <v>4013</v>
      </c>
      <c r="AC15" s="96"/>
      <c r="AD15" s="27">
        <f t="shared" ref="AD15" si="24">IF(AG15&lt;&gt;"",AG15,3)*IF(AC15="A",4,IF(AC15="B",3,IF(AC15="C",2,IF(AC15="D",1,IF(AND(AC15&gt;=0,AC15&lt;=4,ISNUMBER(AC15)),AC15,0)))))</f>
        <v>0</v>
      </c>
      <c r="AE15" s="27" t="str">
        <f t="shared" ref="AE15" si="25">IF(OR(AC15="A",AC15="B",AC15="C",AC15="D",AC15="F",AND(AC15&gt;=0,AC15&lt;=4,ISNUMBER(AC15))),IF(AG15&lt;&gt;"",AG15,3),"")</f>
        <v/>
      </c>
      <c r="AF15" s="27" t="str">
        <f t="shared" ref="AF15" si="26">IF(OR(AC15="A",AC15="B",AC15="C",AC15="D",AC15="P",AND(AC15&gt;=0,AC15&lt;=4,ISNUMBER(AC15))),IF(AG15&lt;&gt;"",AG15,3),"")</f>
        <v/>
      </c>
      <c r="AG15" s="37"/>
      <c r="AH15" s="102"/>
      <c r="AI15" s="103"/>
    </row>
    <row r="16" spans="1:35" x14ac:dyDescent="0.15">
      <c r="A16" s="50" t="s">
        <v>59</v>
      </c>
      <c r="B16" s="90">
        <v>1114</v>
      </c>
      <c r="C16" s="98"/>
      <c r="D16" s="98"/>
      <c r="E16" s="27">
        <f>IF(H16&lt;&gt;"",H16,3)*IF(C16="A",4,IF(C16="B",3,IF(C16="C",2,IF(C16="D",1,IF(AND(C16&gt;=0,C16&lt;=4,ISNUMBER(C16)),C16,0)))))</f>
        <v>0</v>
      </c>
      <c r="F16" s="27" t="str">
        <f>IF(OR(C16="A",C16="B",C16="C",C16="D",C16="F",AND(C16&gt;=0,C16&lt;=4,ISNUMBER(C16))),IF(H16&lt;&gt;"",H16,3),"")</f>
        <v/>
      </c>
      <c r="G16" s="27" t="str">
        <f>IF(OR(C16="A",C16="B",C16="C",C16="D",C16="P",AND(C16&gt;=0,C16&lt;=4,ISNUMBER(C16))),IF(H16&lt;&gt;"",H16,3),"")</f>
        <v/>
      </c>
      <c r="H16" s="37">
        <v>4</v>
      </c>
      <c r="I16" s="99"/>
      <c r="J16" s="99"/>
      <c r="K16" s="99"/>
      <c r="L16" s="99"/>
      <c r="M16" s="33"/>
      <c r="N16" s="33"/>
      <c r="P16" s="38"/>
      <c r="Q16" s="76"/>
      <c r="R16" s="77"/>
      <c r="S16" s="51"/>
      <c r="T16" s="27"/>
      <c r="U16" s="27"/>
      <c r="V16" s="27"/>
      <c r="W16" s="37"/>
      <c r="X16" s="100"/>
      <c r="Y16" s="100"/>
      <c r="Z16" s="33"/>
      <c r="AA16" s="23" t="s">
        <v>56</v>
      </c>
      <c r="AB16" s="88">
        <v>4303</v>
      </c>
      <c r="AC16" s="96"/>
      <c r="AD16" s="27">
        <f t="shared" si="15"/>
        <v>0</v>
      </c>
      <c r="AE16" s="27" t="str">
        <f t="shared" si="16"/>
        <v/>
      </c>
      <c r="AF16" s="27" t="str">
        <f t="shared" si="17"/>
        <v/>
      </c>
      <c r="AG16" s="37"/>
      <c r="AH16" s="102"/>
      <c r="AI16" s="103"/>
    </row>
    <row r="17" spans="1:35" x14ac:dyDescent="0.15">
      <c r="A17" s="85" t="s">
        <v>55</v>
      </c>
      <c r="B17" s="89">
        <v>2713</v>
      </c>
      <c r="C17" s="98"/>
      <c r="D17" s="98"/>
      <c r="E17" s="27">
        <f>IF(H17&lt;&gt;"",H17,3)*IF(C17="A",4,IF(C17="B",3,IF(C17="C",2,IF(C17="D",1,IF(AND(C17&gt;=0,C17&lt;=4,ISNUMBER(C17)),C17,0)))))</f>
        <v>0</v>
      </c>
      <c r="F17" s="27" t="str">
        <f>IF(OR(C17="A",C17="B",C17="C",C17="D",C17="F",AND(C17&gt;=0,C17&lt;=4,ISNUMBER(C17))),IF(H17&lt;&gt;"",H17,3),"")</f>
        <v/>
      </c>
      <c r="G17" s="27" t="str">
        <f>IF(OR(C17="A",C17="B",C17="C",C17="D",C17="P",AND(C17&gt;=0,C17&lt;=4,ISNUMBER(C17))),IF(H17&lt;&gt;"",H17,3),"")</f>
        <v/>
      </c>
      <c r="H17" s="37"/>
      <c r="I17" s="99"/>
      <c r="J17" s="99"/>
      <c r="K17" s="99"/>
      <c r="L17" s="99"/>
      <c r="M17" s="33"/>
      <c r="N17" s="33"/>
      <c r="P17" s="33"/>
      <c r="Q17" s="76"/>
      <c r="R17" s="77"/>
      <c r="S17" s="51"/>
      <c r="T17" s="27"/>
      <c r="U17" s="27"/>
      <c r="V17" s="27"/>
      <c r="W17" s="37"/>
      <c r="X17" s="100"/>
      <c r="Y17" s="100"/>
      <c r="Z17" s="33"/>
      <c r="AA17" s="23" t="s">
        <v>29</v>
      </c>
      <c r="AB17" s="88">
        <v>3213</v>
      </c>
      <c r="AC17" s="96"/>
      <c r="AD17" s="27">
        <f t="shared" si="15"/>
        <v>0</v>
      </c>
      <c r="AE17" s="27" t="str">
        <f t="shared" si="16"/>
        <v/>
      </c>
      <c r="AF17" s="27" t="str">
        <f t="shared" si="17"/>
        <v/>
      </c>
      <c r="AG17" s="37"/>
      <c r="AH17" s="102"/>
      <c r="AI17" s="103"/>
    </row>
    <row r="18" spans="1:35" x14ac:dyDescent="0.15">
      <c r="A18" s="50" t="s">
        <v>52</v>
      </c>
      <c r="B18" s="92"/>
      <c r="C18" s="98"/>
      <c r="D18" s="98"/>
      <c r="E18" s="27">
        <f t="shared" ref="E18" si="27">IF(H18&lt;&gt;"",H18,3)*IF(C18="A",4,IF(C18="B",3,IF(C18="C",2,IF(C18="D",1,IF(AND(C18&gt;=0,C18&lt;=4,ISNUMBER(C18)),C18,0)))))</f>
        <v>0</v>
      </c>
      <c r="F18" s="27" t="str">
        <f t="shared" ref="F18" si="28">IF(OR(C18="A",C18="B",C18="C",C18="D",C18="F",AND(C18&gt;=0,C18&lt;=4,ISNUMBER(C18))),IF(H18&lt;&gt;"",H18,3),"")</f>
        <v/>
      </c>
      <c r="G18" s="27" t="str">
        <f t="shared" ref="G18" si="29">IF(OR(C18="A",C18="B",C18="C",C18="D",C18="P",AND(C18&gt;=0,C18&lt;=4,ISNUMBER(C18))),IF(H18&lt;&gt;"",H18,3),"")</f>
        <v/>
      </c>
      <c r="H18" s="37">
        <v>3</v>
      </c>
      <c r="I18" s="99"/>
      <c r="J18" s="99"/>
      <c r="K18" s="99"/>
      <c r="L18" s="99"/>
      <c r="M18" s="33"/>
      <c r="N18" s="33"/>
      <c r="P18" s="33"/>
      <c r="Q18" s="97"/>
      <c r="R18" s="97"/>
      <c r="S18" s="97"/>
      <c r="T18" s="97"/>
      <c r="U18" s="97"/>
      <c r="V18" s="97"/>
      <c r="W18" s="97"/>
      <c r="X18" s="23" t="s">
        <v>35</v>
      </c>
      <c r="Y18" s="33"/>
      <c r="Z18" s="33"/>
      <c r="AA18" s="23" t="s">
        <v>29</v>
      </c>
      <c r="AB18" s="88">
        <v>3423</v>
      </c>
      <c r="AC18" s="96"/>
      <c r="AD18" s="27">
        <f t="shared" ref="AD18:AD20" si="30">IF(AG18&lt;&gt;"",AG18,3)*IF(AC18="A",4,IF(AC18="B",3,IF(AC18="C",2,IF(AC18="D",1,IF(AND(AC18&gt;=0,AC18&lt;=4,ISNUMBER(AC18)),AC18,0)))))</f>
        <v>0</v>
      </c>
      <c r="AE18" s="27" t="str">
        <f t="shared" ref="AE18:AE20" si="31">IF(OR(AC18="A",AC18="B",AC18="C",AC18="D",AC18="F",AND(AC18&gt;=0,AC18&lt;=4,ISNUMBER(AC18))),IF(AG18&lt;&gt;"",AG18,3),"")</f>
        <v/>
      </c>
      <c r="AF18" s="27" t="str">
        <f t="shared" ref="AF18:AF20" si="32">IF(OR(AC18="A",AC18="B",AC18="C",AC18="D",AC18="P",AND(AC18&gt;=0,AC18&lt;=4,ISNUMBER(AC18))),IF(AG18&lt;&gt;"",AG18,3),"")</f>
        <v/>
      </c>
      <c r="AG18" s="37"/>
      <c r="AH18" s="102"/>
      <c r="AI18" s="103"/>
    </row>
    <row r="19" spans="1:35" x14ac:dyDescent="0.15">
      <c r="A19" s="50" t="s">
        <v>52</v>
      </c>
      <c r="B19" s="92"/>
      <c r="C19" s="98"/>
      <c r="D19" s="98"/>
      <c r="E19" s="27">
        <f>IF(H19&lt;&gt;"",H19,3)*IF(C19="A",4,IF(C19="B",3,IF(C19="C",2,IF(C19="D",1,IF(AND(C19&gt;=0,C19&lt;=4,ISNUMBER(C19)),C19,0)))))</f>
        <v>0</v>
      </c>
      <c r="F19" s="27" t="str">
        <f>IF(OR(C19="A",C19="B",C19="C",C19="D",C19="F",AND(C19&gt;=0,C19&lt;=4,ISNUMBER(C19))),IF(H19&lt;&gt;"",H19,3),"")</f>
        <v/>
      </c>
      <c r="G19" s="27" t="str">
        <f>IF(OR(C19="A",C19="B",C19="C",C19="D",C19="P",AND(C19&gt;=0,C19&lt;=4,ISNUMBER(C19))),IF(H19&lt;&gt;"",H19,3),"")</f>
        <v/>
      </c>
      <c r="H19" s="37">
        <v>4</v>
      </c>
      <c r="I19" s="99"/>
      <c r="J19" s="99"/>
      <c r="K19" s="99"/>
      <c r="L19" s="99"/>
      <c r="M19" s="33"/>
      <c r="N19" s="33"/>
      <c r="P19" s="33"/>
      <c r="Q19" s="39" t="s">
        <v>36</v>
      </c>
      <c r="R19" s="33"/>
      <c r="S19" s="33"/>
      <c r="T19" s="33"/>
      <c r="U19" s="33"/>
      <c r="V19" s="40"/>
      <c r="W19" s="33"/>
      <c r="X19" s="33"/>
      <c r="Y19" s="84"/>
      <c r="Z19" s="33"/>
      <c r="AA19" s="23" t="s">
        <v>49</v>
      </c>
      <c r="AB19" s="88">
        <v>2103</v>
      </c>
      <c r="AC19" s="96"/>
      <c r="AD19" s="27">
        <f t="shared" si="30"/>
        <v>0</v>
      </c>
      <c r="AE19" s="27" t="str">
        <f t="shared" si="31"/>
        <v/>
      </c>
      <c r="AF19" s="27" t="str">
        <f t="shared" si="32"/>
        <v/>
      </c>
      <c r="AG19" s="37"/>
      <c r="AH19" s="102"/>
      <c r="AI19" s="103"/>
    </row>
    <row r="20" spans="1:35" ht="14" thickBot="1" x14ac:dyDescent="0.2">
      <c r="A20" s="23" t="s">
        <v>33</v>
      </c>
      <c r="B20" s="92"/>
      <c r="C20" s="98"/>
      <c r="D20" s="98"/>
      <c r="E20" s="27">
        <f t="shared" ref="E20:E21" si="33">IF(H20&lt;&gt;"",H20,3)*IF(C20="A",4,IF(C20="B",3,IF(C20="C",2,IF(C20="D",1,IF(AND(C20&gt;=0,C20&lt;=4,ISNUMBER(C20)),C20,0)))))</f>
        <v>0</v>
      </c>
      <c r="F20" s="27" t="str">
        <f t="shared" ref="F20:F21" si="34">IF(OR(C20="A",C20="B",C20="C",C20="D",C20="F",AND(C20&gt;=0,C20&lt;=4,ISNUMBER(C20))),IF(H20&lt;&gt;"",H20,3),"")</f>
        <v/>
      </c>
      <c r="G20" s="27" t="str">
        <f t="shared" ref="G20:G21" si="35">IF(OR(C20="A",C20="B",C20="C",C20="D",C20="P",AND(C20&gt;=0,C20&lt;=4,ISNUMBER(C20))),IF(H20&lt;&gt;"",H20,3),"")</f>
        <v/>
      </c>
      <c r="H20" s="37"/>
      <c r="I20" s="99"/>
      <c r="J20" s="99"/>
      <c r="K20" s="99"/>
      <c r="L20" s="99"/>
      <c r="M20" s="33"/>
      <c r="N20" s="33"/>
      <c r="P20" s="33"/>
      <c r="Q20" s="105">
        <f>SUM(G7:G21,V7:V12,AF9:AF20,AF32:AF41,G27:G42,O27:O42)</f>
        <v>0</v>
      </c>
      <c r="R20" s="105"/>
      <c r="S20" s="33" t="s">
        <v>37</v>
      </c>
      <c r="T20" s="33"/>
      <c r="U20" s="33"/>
      <c r="V20" s="33"/>
      <c r="W20" s="33"/>
      <c r="X20" s="33"/>
      <c r="Y20" s="33"/>
      <c r="Z20" s="56"/>
      <c r="AA20" s="23" t="s">
        <v>49</v>
      </c>
      <c r="AB20" s="88">
        <v>2203</v>
      </c>
      <c r="AC20" s="96"/>
      <c r="AD20" s="27">
        <f t="shared" si="30"/>
        <v>0</v>
      </c>
      <c r="AE20" s="27" t="str">
        <f t="shared" si="31"/>
        <v/>
      </c>
      <c r="AF20" s="27" t="str">
        <f t="shared" si="32"/>
        <v/>
      </c>
      <c r="AG20" s="37"/>
      <c r="AH20" s="102"/>
      <c r="AI20" s="103"/>
    </row>
    <row r="21" spans="1:35" ht="15" thickTop="1" thickBot="1" x14ac:dyDescent="0.2">
      <c r="A21" s="50" t="s">
        <v>34</v>
      </c>
      <c r="B21" s="92"/>
      <c r="C21" s="98"/>
      <c r="D21" s="98"/>
      <c r="E21" s="27">
        <f t="shared" si="33"/>
        <v>0</v>
      </c>
      <c r="F21" s="27" t="str">
        <f t="shared" si="34"/>
        <v/>
      </c>
      <c r="G21" s="27" t="str">
        <f t="shared" si="35"/>
        <v/>
      </c>
      <c r="H21" s="37"/>
      <c r="I21" s="99"/>
      <c r="J21" s="99"/>
      <c r="K21" s="99"/>
      <c r="L21" s="99"/>
      <c r="M21" s="33"/>
      <c r="N21" s="33"/>
      <c r="P21" s="33"/>
      <c r="Q21" s="106" t="str">
        <f>IF(SUM(F7:F21,U7:U12,AE9:AE20,AE32:AE41,F27:F42,N27:N42)=0,"N/A",ROUNDDOWN(SUM(E7:E21,T7:T12,AD9:AD20,AD32:AD41,E27:E42,M27:M42)/SUM(F7:F21,U7:U12,AE9:AE20,AE32:AE41,F27:F42,N27:N42),2))</f>
        <v>N/A</v>
      </c>
      <c r="R21" s="106"/>
      <c r="S21" s="33" t="s">
        <v>38</v>
      </c>
      <c r="T21" s="33"/>
      <c r="U21" s="33"/>
      <c r="V21" s="33"/>
      <c r="W21" s="33"/>
      <c r="X21" s="33"/>
      <c r="Y21" s="33"/>
      <c r="Z21" s="33"/>
      <c r="AA21" s="76"/>
      <c r="AB21" s="77"/>
      <c r="AC21" s="51"/>
      <c r="AD21" s="27"/>
      <c r="AE21" s="27"/>
      <c r="AF21" s="27"/>
      <c r="AG21" s="37"/>
      <c r="AH21" s="79"/>
      <c r="AI21" s="80"/>
    </row>
    <row r="22" spans="1:35" ht="15" thickTop="1" thickBot="1" x14ac:dyDescent="0.2">
      <c r="A22" s="50"/>
      <c r="B22" s="23"/>
      <c r="C22" s="58"/>
      <c r="D22" s="60"/>
      <c r="E22" s="31"/>
      <c r="F22" s="31"/>
      <c r="G22" s="31"/>
      <c r="H22" s="24"/>
      <c r="I22" s="60"/>
      <c r="J22" s="60"/>
      <c r="K22" s="60"/>
      <c r="L22" s="60"/>
      <c r="M22" s="33"/>
      <c r="N22" s="33"/>
      <c r="P22" s="33"/>
      <c r="Q22" s="111">
        <f>SUMIF(B7:B21,"&gt;2999",G7:G21)+SUMIF(B27:B42,"&gt;2999",G27:G42)+SUMIF(J27:J42,"&gt;2999",O27:O42)+SUMIF(R7:R12,"&gt;2999",V7:V12)+SUMIF(AB9:AB20,"&gt;2999",AF9:AF20)+SUMIF(AB32:AB41,"&gt;2999",AF32:AF41)</f>
        <v>0</v>
      </c>
      <c r="R22" s="111"/>
      <c r="S22" s="50" t="s">
        <v>57</v>
      </c>
      <c r="T22" s="33"/>
      <c r="U22" s="33"/>
      <c r="V22" s="33"/>
      <c r="W22" s="33"/>
      <c r="X22" s="33"/>
      <c r="Y22" s="33"/>
      <c r="Z22" s="33"/>
      <c r="AA22" s="123" t="s">
        <v>70</v>
      </c>
      <c r="AB22" s="123"/>
      <c r="AC22" s="123"/>
      <c r="AD22" s="123"/>
      <c r="AE22" s="123"/>
      <c r="AF22" s="123"/>
      <c r="AG22" s="123"/>
      <c r="AH22" s="123"/>
      <c r="AI22" s="123"/>
    </row>
    <row r="23" spans="1:35" ht="15" thickTop="1" thickBot="1" x14ac:dyDescent="0.2">
      <c r="A23" s="121"/>
      <c r="B23" s="121"/>
      <c r="C23" s="121"/>
      <c r="D23" s="121"/>
      <c r="E23" s="121"/>
      <c r="F23" s="121"/>
      <c r="G23" s="121"/>
      <c r="H23" s="121"/>
      <c r="I23" s="121"/>
      <c r="J23" s="121"/>
      <c r="K23" s="121"/>
      <c r="L23" s="121"/>
      <c r="M23" s="33"/>
      <c r="N23" s="33"/>
      <c r="P23" s="33"/>
      <c r="Q23" s="107">
        <f>SUMIF(B7:B21,"&gt;2999",F7:F21)+SUMIF(B27:B42,"&gt;2999",F27:F42)+SUMIF(J27:J42,"&gt;2999",N27:N42)+SUMIF(R7:R12,"&gt;2999",U7:U12)+SUMIF(AB9:AB20,"&gt;2999",AE9:AE20)+SUMIF(AB32:AB41,"&gt;2999",AE32:AE41)</f>
        <v>0</v>
      </c>
      <c r="R23" s="107"/>
      <c r="S23" s="50" t="s">
        <v>58</v>
      </c>
      <c r="T23" s="33"/>
      <c r="U23" s="33"/>
      <c r="V23" s="33"/>
      <c r="W23" s="33"/>
      <c r="X23" s="33"/>
      <c r="Y23" s="33"/>
      <c r="Z23" s="33"/>
      <c r="AA23" s="76"/>
      <c r="AB23" s="77"/>
      <c r="AC23" s="51"/>
      <c r="AD23" s="27"/>
      <c r="AE23" s="27"/>
      <c r="AF23" s="27"/>
      <c r="AG23" s="37"/>
      <c r="AH23" s="79"/>
      <c r="AI23" s="80"/>
    </row>
    <row r="24" spans="1:35" ht="14" thickBot="1" x14ac:dyDescent="0.2">
      <c r="A24" s="32" t="s">
        <v>67</v>
      </c>
      <c r="B24" s="32"/>
      <c r="C24" s="32"/>
      <c r="D24" s="33"/>
      <c r="I24" s="33"/>
      <c r="J24" s="33"/>
      <c r="K24" s="33"/>
      <c r="L24" s="33"/>
      <c r="M24" s="33"/>
      <c r="N24" s="33"/>
      <c r="P24" s="33"/>
      <c r="Q24" s="122">
        <f>SUMIF(B7:B21,"&gt;2999",E7:E21)+SUMIF(B27:B42,"&gt;2999",E27:E42)+SUMIF(J27:J42,"&gt;2999",M27:M42)+SUMIF(R7:R12,"&gt;2999",T7:T12)+SUMIF(AB9:AB20,"&gt;2999",AD9:AD20)+SUMIF(AB32:AB41,"&gt;2999",AD32:AD41)</f>
        <v>0</v>
      </c>
      <c r="R24" s="122"/>
      <c r="S24" s="23" t="s">
        <v>39</v>
      </c>
      <c r="T24" s="33"/>
      <c r="U24" s="33"/>
      <c r="V24" s="33"/>
      <c r="W24" s="33"/>
      <c r="X24" s="33"/>
      <c r="Y24" s="33"/>
      <c r="Z24" s="33"/>
      <c r="AA24" s="76"/>
      <c r="AB24" s="77"/>
      <c r="AC24" s="51"/>
      <c r="AD24" s="27"/>
      <c r="AE24" s="27"/>
      <c r="AF24" s="27"/>
      <c r="AG24" s="37"/>
      <c r="AH24" s="79"/>
      <c r="AI24" s="80"/>
    </row>
    <row r="25" spans="1:35" ht="14" thickBot="1" x14ac:dyDescent="0.2">
      <c r="A25" s="32" t="s">
        <v>68</v>
      </c>
      <c r="B25" s="32"/>
      <c r="C25" s="32"/>
      <c r="D25" s="32"/>
      <c r="E25" s="32"/>
      <c r="F25" s="32"/>
      <c r="G25" s="32"/>
      <c r="H25" s="32"/>
      <c r="I25" s="82" t="s">
        <v>69</v>
      </c>
      <c r="J25" s="49"/>
      <c r="K25" s="49"/>
      <c r="L25" s="49"/>
      <c r="M25" s="49"/>
      <c r="N25" s="49"/>
      <c r="O25" s="49"/>
      <c r="P25" s="49"/>
      <c r="Q25" s="108" t="str">
        <f>IF(SUM(Q24)=0,"N/A",Q24/Q23)</f>
        <v>N/A</v>
      </c>
      <c r="R25" s="108"/>
      <c r="S25" s="33" t="s">
        <v>40</v>
      </c>
      <c r="Y25" s="33"/>
      <c r="AA25" s="76"/>
      <c r="AB25" s="83"/>
      <c r="AC25" s="51"/>
      <c r="AD25" s="27"/>
      <c r="AE25" s="27"/>
      <c r="AF25" s="27"/>
      <c r="AG25" s="37"/>
      <c r="AH25" s="100"/>
      <c r="AI25" s="101"/>
    </row>
    <row r="26" spans="1:35" ht="15" thickTop="1" thickBot="1" x14ac:dyDescent="0.2">
      <c r="A26" s="33" t="s">
        <v>19</v>
      </c>
      <c r="B26" s="33"/>
      <c r="C26" s="33" t="s">
        <v>41</v>
      </c>
      <c r="D26" s="25" t="s">
        <v>42</v>
      </c>
      <c r="E26" s="36" t="s">
        <v>21</v>
      </c>
      <c r="F26" s="36" t="s">
        <v>22</v>
      </c>
      <c r="G26" s="36" t="s">
        <v>23</v>
      </c>
      <c r="I26" s="33" t="s">
        <v>19</v>
      </c>
      <c r="J26" s="33"/>
      <c r="K26" s="33" t="s">
        <v>41</v>
      </c>
      <c r="L26" s="41" t="s">
        <v>42</v>
      </c>
      <c r="M26" s="36" t="s">
        <v>21</v>
      </c>
      <c r="N26" s="36" t="s">
        <v>22</v>
      </c>
      <c r="O26" s="36" t="s">
        <v>23</v>
      </c>
      <c r="P26" s="33"/>
      <c r="Q26" s="109"/>
      <c r="R26" s="109"/>
      <c r="S26" s="23" t="s">
        <v>43</v>
      </c>
      <c r="T26" s="33"/>
      <c r="U26" s="33"/>
      <c r="V26" s="33"/>
      <c r="W26" s="33"/>
      <c r="X26" s="33"/>
      <c r="Y26" s="33"/>
      <c r="Z26" s="33"/>
      <c r="AA26" s="76"/>
      <c r="AB26" s="83"/>
      <c r="AC26" s="51"/>
      <c r="AD26" s="27"/>
      <c r="AE26" s="27"/>
      <c r="AF26" s="27"/>
      <c r="AG26" s="37"/>
      <c r="AH26" s="100"/>
      <c r="AI26" s="101"/>
    </row>
    <row r="27" spans="1:35" ht="18" thickTop="1" thickBot="1" x14ac:dyDescent="0.25">
      <c r="A27" s="53"/>
      <c r="B27" s="54"/>
      <c r="C27" s="55"/>
      <c r="D27" s="42"/>
      <c r="E27" s="43">
        <f t="shared" ref="E27" si="36">D27*IF(OR(C27="A",C27="RA"),4,IF(OR(C27="B",C27="RB"),3,IF(OR(C27="C",C27="RC"),2,IF(OR(C27="D",C27="RD"),1,IF(AND(C27&gt;=0,C27&lt;=4,ISNUMBER(C27)),C27,0)))))</f>
        <v>0</v>
      </c>
      <c r="F27" s="44" t="str">
        <f t="shared" ref="F27" si="37">IF(OR(C27="",D27=""),"",IF(OR(C27="A",C27="B",C27="C",C27="D",C27="F",C27="RA",C27="RB",C27="RC",C27="RD",C27="RF",AND(C27&gt;=0,C27&lt;=4,ISNUMBER(C27))),D27,""))</f>
        <v/>
      </c>
      <c r="G27" s="45" t="str">
        <f t="shared" ref="G27" si="38">IF(OR(C27="",D27=""),"",IF(OR(C27="A",C27="B",C27="C",C27="D",C27="P",AND(C27&gt;=0,C27&lt;=4,ISNUMBER(C27))),D27,""))</f>
        <v/>
      </c>
      <c r="H27" s="46"/>
      <c r="I27" s="53"/>
      <c r="J27" s="54"/>
      <c r="K27" s="55"/>
      <c r="L27" s="42"/>
      <c r="M27" s="33">
        <f t="shared" ref="M27" si="39">L27*IF(OR(K27="A",K27="RA"),4,IF(OR(K27="B",K27="RB"),3,IF(OR(K27="C",K27="RC"),2,IF(OR(K27="D",K27="RD"),1,IF(AND(K27&gt;=0,K27=4,ISNUMBER(K27)),K27,0)))))</f>
        <v>0</v>
      </c>
      <c r="N27" s="33" t="str">
        <f t="shared" ref="N27" si="40">IF(OR(K27="",L27=""),"",IF(OR(K27="A",K27="B",K27="C",K27="D",K27="F",K27="RA",K27="RB",K27="RC",K27="RD",K27="RF",AND(K27&gt;=0,K27&lt;=4,ISNUMBER(K27))),L27,""))</f>
        <v/>
      </c>
      <c r="O27" s="33" t="str">
        <f t="shared" ref="O27" si="41">IF(OR(K27="",L27=""),"",IF(OR(K27="A",K27="B",K27="C",K27="D",K27="P",AND(K27&gt;=0,K27&lt;=4,ISNUMBER(K27))),L27,""))</f>
        <v/>
      </c>
      <c r="P27" s="33"/>
      <c r="Q27" s="110">
        <v>120</v>
      </c>
      <c r="R27" s="110"/>
      <c r="S27" s="33" t="s">
        <v>44</v>
      </c>
      <c r="T27" s="33"/>
      <c r="U27" s="33"/>
      <c r="V27" s="33"/>
      <c r="W27" s="33"/>
      <c r="X27" s="33"/>
      <c r="Y27" s="33"/>
      <c r="AA27" s="76"/>
      <c r="AB27" s="83"/>
      <c r="AC27" s="51"/>
      <c r="AD27" s="27"/>
      <c r="AE27" s="27"/>
      <c r="AF27" s="27"/>
      <c r="AG27" s="37"/>
      <c r="AH27" s="100"/>
      <c r="AI27" s="101"/>
    </row>
    <row r="28" spans="1:35" ht="14.25" customHeight="1" thickBot="1" x14ac:dyDescent="0.2">
      <c r="A28" s="53"/>
      <c r="B28" s="54"/>
      <c r="C28" s="55"/>
      <c r="D28" s="42"/>
      <c r="E28" s="43">
        <f t="shared" ref="E28:E42" si="42">D28*IF(OR(C28="A",C28="RA"),4,IF(OR(C28="B",C28="RB"),3,IF(OR(C28="C",C28="RC"),2,IF(OR(C28="D",C28="RD"),1,IF(AND(C28&gt;=0,C28&lt;=4,ISNUMBER(C28)),C28,0)))))</f>
        <v>0</v>
      </c>
      <c r="F28" s="44" t="str">
        <f t="shared" ref="F28:F42" si="43">IF(OR(C28="",D28=""),"",IF(OR(C28="A",C28="B",C28="C",C28="D",C28="F",C28="RA",C28="RB",C28="RC",C28="RD",C28="RF",AND(C28&gt;=0,C28&lt;=4,ISNUMBER(C28))),D28,""))</f>
        <v/>
      </c>
      <c r="G28" s="45" t="str">
        <f t="shared" ref="G28:G42" si="44">IF(OR(C28="",D28=""),"",IF(OR(C28="A",C28="B",C28="C",C28="D",C28="P",AND(C28&gt;=0,C28&lt;=4,ISNUMBER(C28))),D28,""))</f>
        <v/>
      </c>
      <c r="H28" s="46"/>
      <c r="I28" s="53"/>
      <c r="J28" s="54"/>
      <c r="K28" s="55"/>
      <c r="L28" s="42"/>
      <c r="M28" s="33">
        <f t="shared" ref="M28:M42" si="45">L28*IF(OR(K28="A",K28="RA"),4,IF(OR(K28="B",K28="RB"),3,IF(OR(K28="C",K28="RC"),2,IF(OR(K28="D",K28="RD"),1,IF(AND(K28&gt;=0,K28=4,ISNUMBER(K28)),K28,0)))))</f>
        <v>0</v>
      </c>
      <c r="N28" s="33" t="str">
        <f t="shared" ref="N28:N42" si="46">IF(OR(K28="",L28=""),"",IF(OR(K28="A",K28="B",K28="C",K28="D",K28="F",K28="RA",K28="RB",K28="RC",K28="RD",K28="RF",AND(K28&gt;=0,K28&lt;=4,ISNUMBER(K28))),L28,""))</f>
        <v/>
      </c>
      <c r="O28" s="33" t="str">
        <f t="shared" ref="O28:O42" si="47">IF(OR(K28="",L28=""),"",IF(OR(K28="A",K28="B",K28="C",K28="D",K28="P",AND(K28&gt;=0,K28&lt;=4,ISNUMBER(K28))),L28,""))</f>
        <v/>
      </c>
      <c r="P28" s="33"/>
      <c r="Z28" s="33"/>
      <c r="AA28" s="76"/>
      <c r="AB28" s="83"/>
      <c r="AC28" s="51"/>
      <c r="AD28" s="27"/>
      <c r="AE28" s="27"/>
      <c r="AF28" s="27"/>
      <c r="AG28" s="37"/>
      <c r="AH28" s="100"/>
      <c r="AI28" s="101"/>
    </row>
    <row r="29" spans="1:35" ht="14.75" customHeight="1" thickBot="1" x14ac:dyDescent="0.2">
      <c r="A29" s="53"/>
      <c r="B29" s="54"/>
      <c r="C29" s="55"/>
      <c r="D29" s="42"/>
      <c r="E29" s="43">
        <f t="shared" si="42"/>
        <v>0</v>
      </c>
      <c r="F29" s="44" t="str">
        <f t="shared" si="43"/>
        <v/>
      </c>
      <c r="G29" s="45" t="str">
        <f t="shared" si="44"/>
        <v/>
      </c>
      <c r="H29" s="46"/>
      <c r="I29" s="53"/>
      <c r="J29" s="54"/>
      <c r="K29" s="55"/>
      <c r="L29" s="42"/>
      <c r="M29" s="33">
        <f t="shared" si="45"/>
        <v>0</v>
      </c>
      <c r="N29" s="33" t="str">
        <f t="shared" si="46"/>
        <v/>
      </c>
      <c r="O29" s="33" t="str">
        <f t="shared" si="47"/>
        <v/>
      </c>
      <c r="P29" s="33"/>
      <c r="Q29" s="93" t="s">
        <v>79</v>
      </c>
      <c r="Z29" s="33"/>
      <c r="AA29" s="76"/>
      <c r="AB29" s="83"/>
      <c r="AC29" s="51"/>
      <c r="AD29" s="27"/>
      <c r="AE29" s="27"/>
      <c r="AF29" s="27"/>
      <c r="AG29" s="37"/>
      <c r="AH29" s="100"/>
      <c r="AI29" s="101"/>
    </row>
    <row r="30" spans="1:35" ht="14" thickBot="1" x14ac:dyDescent="0.2">
      <c r="A30" s="53"/>
      <c r="B30" s="54"/>
      <c r="C30" s="55"/>
      <c r="D30" s="42"/>
      <c r="E30" s="43">
        <f t="shared" si="42"/>
        <v>0</v>
      </c>
      <c r="F30" s="44" t="str">
        <f t="shared" si="43"/>
        <v/>
      </c>
      <c r="G30" s="45" t="str">
        <f t="shared" si="44"/>
        <v/>
      </c>
      <c r="H30" s="46"/>
      <c r="I30" s="53"/>
      <c r="J30" s="54"/>
      <c r="K30" s="55"/>
      <c r="L30" s="42"/>
      <c r="M30" s="33">
        <f t="shared" si="45"/>
        <v>0</v>
      </c>
      <c r="N30" s="33" t="str">
        <f t="shared" si="46"/>
        <v/>
      </c>
      <c r="O30" s="33" t="str">
        <f t="shared" si="47"/>
        <v/>
      </c>
      <c r="P30" s="33"/>
      <c r="Z30" s="33"/>
      <c r="AA30" s="76"/>
      <c r="AB30" s="83"/>
      <c r="AC30" s="51"/>
      <c r="AD30" s="27"/>
      <c r="AE30" s="27"/>
      <c r="AF30" s="27"/>
      <c r="AG30" s="37"/>
      <c r="AH30" s="100"/>
      <c r="AI30" s="101"/>
    </row>
    <row r="31" spans="1:35" ht="14" thickBot="1" x14ac:dyDescent="0.2">
      <c r="A31" s="53"/>
      <c r="B31" s="54"/>
      <c r="C31" s="55"/>
      <c r="D31" s="42"/>
      <c r="E31" s="43">
        <f t="shared" si="42"/>
        <v>0</v>
      </c>
      <c r="F31" s="44" t="str">
        <f t="shared" si="43"/>
        <v/>
      </c>
      <c r="G31" s="45" t="str">
        <f t="shared" si="44"/>
        <v/>
      </c>
      <c r="H31" s="46"/>
      <c r="I31" s="53"/>
      <c r="J31" s="54"/>
      <c r="K31" s="55"/>
      <c r="L31" s="42"/>
      <c r="M31" s="33">
        <f t="shared" si="45"/>
        <v>0</v>
      </c>
      <c r="N31" s="33" t="str">
        <f t="shared" si="46"/>
        <v/>
      </c>
      <c r="O31" s="33" t="str">
        <f t="shared" si="47"/>
        <v/>
      </c>
      <c r="P31" s="33"/>
      <c r="Z31" s="33"/>
      <c r="AA31" s="76"/>
      <c r="AB31" s="83"/>
      <c r="AC31" s="51"/>
      <c r="AD31" s="27"/>
      <c r="AE31" s="27"/>
      <c r="AF31" s="27"/>
      <c r="AG31" s="37"/>
      <c r="AH31" s="100"/>
      <c r="AI31" s="101"/>
    </row>
    <row r="32" spans="1:35" ht="14" thickBot="1" x14ac:dyDescent="0.2">
      <c r="A32" s="53"/>
      <c r="B32" s="54"/>
      <c r="C32" s="55"/>
      <c r="D32" s="42"/>
      <c r="E32" s="43">
        <f t="shared" si="42"/>
        <v>0</v>
      </c>
      <c r="F32" s="44" t="str">
        <f t="shared" si="43"/>
        <v/>
      </c>
      <c r="G32" s="45" t="str">
        <f t="shared" si="44"/>
        <v/>
      </c>
      <c r="H32" s="46"/>
      <c r="I32" s="53"/>
      <c r="J32" s="54"/>
      <c r="K32" s="55"/>
      <c r="L32" s="42"/>
      <c r="M32" s="33">
        <f t="shared" si="45"/>
        <v>0</v>
      </c>
      <c r="N32" s="33" t="str">
        <f t="shared" si="46"/>
        <v/>
      </c>
      <c r="O32" s="33" t="str">
        <f t="shared" si="47"/>
        <v/>
      </c>
      <c r="P32" s="33"/>
      <c r="Z32" s="33"/>
      <c r="AA32" s="95"/>
      <c r="AB32" s="89"/>
      <c r="AC32" s="96"/>
      <c r="AD32" s="27">
        <f t="shared" ref="AD32:AD41" si="48">IF(AG32&lt;&gt;"",AG32,3)*IF(AC32="A",4,IF(AC32="B",3,IF(AC32="C",2,IF(AC32="D",1,IF(AND(AC32&gt;=0,AC32&lt;=4,ISNUMBER(AC32)),AC32,0)))))</f>
        <v>0</v>
      </c>
      <c r="AE32" s="27" t="str">
        <f t="shared" ref="AE32:AE41" si="49">IF(OR(AC32="A",AC32="B",AC32="C",AC32="D",AC32="F",AND(AC32&gt;=0,AC32&lt;=4,ISNUMBER(AC32))),IF(AG32&lt;&gt;"",AG32,3),"")</f>
        <v/>
      </c>
      <c r="AF32" s="27" t="str">
        <f t="shared" ref="AF32:AF41" si="50">IF(OR(AC32="A",AC32="B",AC32="C",AC32="D",AC32="P",AND(AC32&gt;=0,AC32&lt;=4,ISNUMBER(AC32))),IF(AG32&lt;&gt;"",AG32,3),"")</f>
        <v/>
      </c>
      <c r="AG32" s="37"/>
      <c r="AH32" s="102"/>
      <c r="AI32" s="103"/>
    </row>
    <row r="33" spans="1:35" ht="14" thickBot="1" x14ac:dyDescent="0.2">
      <c r="A33" s="53"/>
      <c r="B33" s="54"/>
      <c r="C33" s="55"/>
      <c r="D33" s="42"/>
      <c r="E33" s="43">
        <f t="shared" si="42"/>
        <v>0</v>
      </c>
      <c r="F33" s="44" t="str">
        <f t="shared" si="43"/>
        <v/>
      </c>
      <c r="G33" s="45" t="str">
        <f t="shared" si="44"/>
        <v/>
      </c>
      <c r="H33" s="46"/>
      <c r="I33" s="53"/>
      <c r="J33" s="54"/>
      <c r="K33" s="55"/>
      <c r="L33" s="42"/>
      <c r="M33" s="33">
        <f t="shared" si="45"/>
        <v>0</v>
      </c>
      <c r="N33" s="33" t="str">
        <f t="shared" si="46"/>
        <v/>
      </c>
      <c r="O33" s="33" t="str">
        <f t="shared" si="47"/>
        <v/>
      </c>
      <c r="P33" s="33"/>
      <c r="Z33" s="33"/>
      <c r="AA33" s="95"/>
      <c r="AB33" s="89"/>
      <c r="AC33" s="96"/>
      <c r="AD33" s="27">
        <f t="shared" si="48"/>
        <v>0</v>
      </c>
      <c r="AE33" s="27" t="str">
        <f t="shared" si="49"/>
        <v/>
      </c>
      <c r="AF33" s="27" t="str">
        <f t="shared" si="50"/>
        <v/>
      </c>
      <c r="AG33" s="37"/>
      <c r="AH33" s="104"/>
      <c r="AI33" s="104"/>
    </row>
    <row r="34" spans="1:35" ht="14" thickBot="1" x14ac:dyDescent="0.2">
      <c r="A34" s="53"/>
      <c r="B34" s="54"/>
      <c r="C34" s="55"/>
      <c r="D34" s="42"/>
      <c r="E34" s="43">
        <f t="shared" si="42"/>
        <v>0</v>
      </c>
      <c r="F34" s="44" t="str">
        <f t="shared" si="43"/>
        <v/>
      </c>
      <c r="G34" s="45" t="str">
        <f t="shared" si="44"/>
        <v/>
      </c>
      <c r="H34" s="46"/>
      <c r="I34" s="53"/>
      <c r="J34" s="54"/>
      <c r="K34" s="55"/>
      <c r="L34" s="42"/>
      <c r="M34" s="33">
        <f t="shared" si="45"/>
        <v>0</v>
      </c>
      <c r="N34" s="33" t="str">
        <f t="shared" si="46"/>
        <v/>
      </c>
      <c r="O34" s="33" t="str">
        <f t="shared" si="47"/>
        <v/>
      </c>
      <c r="P34" s="33"/>
      <c r="Z34" s="33"/>
      <c r="AA34" s="95"/>
      <c r="AB34" s="89"/>
      <c r="AC34" s="96"/>
      <c r="AD34" s="27">
        <f t="shared" si="48"/>
        <v>0</v>
      </c>
      <c r="AE34" s="27" t="str">
        <f t="shared" si="49"/>
        <v/>
      </c>
      <c r="AF34" s="27" t="str">
        <f t="shared" si="50"/>
        <v/>
      </c>
      <c r="AG34" s="37"/>
      <c r="AH34" s="104"/>
      <c r="AI34" s="104"/>
    </row>
    <row r="35" spans="1:35" ht="14" thickBot="1" x14ac:dyDescent="0.2">
      <c r="A35" s="53"/>
      <c r="B35" s="54"/>
      <c r="C35" s="55"/>
      <c r="D35" s="42"/>
      <c r="E35" s="43">
        <f t="shared" si="42"/>
        <v>0</v>
      </c>
      <c r="F35" s="44" t="str">
        <f t="shared" si="43"/>
        <v/>
      </c>
      <c r="G35" s="45" t="str">
        <f t="shared" si="44"/>
        <v/>
      </c>
      <c r="H35" s="46"/>
      <c r="I35" s="53"/>
      <c r="J35" s="54"/>
      <c r="K35" s="55"/>
      <c r="L35" s="42"/>
      <c r="M35" s="33">
        <f t="shared" si="45"/>
        <v>0</v>
      </c>
      <c r="N35" s="33" t="str">
        <f t="shared" si="46"/>
        <v/>
      </c>
      <c r="O35" s="33" t="str">
        <f t="shared" si="47"/>
        <v/>
      </c>
      <c r="P35" s="33"/>
      <c r="Z35" s="33"/>
      <c r="AA35" s="95"/>
      <c r="AB35" s="89"/>
      <c r="AC35" s="96"/>
      <c r="AD35" s="27">
        <f t="shared" si="48"/>
        <v>0</v>
      </c>
      <c r="AE35" s="27" t="str">
        <f t="shared" si="49"/>
        <v/>
      </c>
      <c r="AF35" s="27" t="str">
        <f t="shared" si="50"/>
        <v/>
      </c>
      <c r="AG35" s="37"/>
      <c r="AH35" s="104"/>
      <c r="AI35" s="104"/>
    </row>
    <row r="36" spans="1:35" ht="14" thickBot="1" x14ac:dyDescent="0.2">
      <c r="A36" s="53"/>
      <c r="B36" s="54"/>
      <c r="C36" s="55"/>
      <c r="D36" s="42"/>
      <c r="E36" s="43">
        <f t="shared" si="42"/>
        <v>0</v>
      </c>
      <c r="F36" s="44" t="str">
        <f t="shared" si="43"/>
        <v/>
      </c>
      <c r="G36" s="45" t="str">
        <f t="shared" si="44"/>
        <v/>
      </c>
      <c r="H36" s="46"/>
      <c r="I36" s="53"/>
      <c r="J36" s="54"/>
      <c r="K36" s="55"/>
      <c r="L36" s="42"/>
      <c r="M36" s="33">
        <f t="shared" si="45"/>
        <v>0</v>
      </c>
      <c r="N36" s="33" t="str">
        <f t="shared" si="46"/>
        <v/>
      </c>
      <c r="O36" s="33" t="str">
        <f t="shared" si="47"/>
        <v/>
      </c>
      <c r="P36" s="33"/>
      <c r="Z36" s="33"/>
      <c r="AA36" s="95"/>
      <c r="AB36" s="89"/>
      <c r="AC36" s="96"/>
      <c r="AD36" s="27">
        <f t="shared" si="48"/>
        <v>0</v>
      </c>
      <c r="AE36" s="27" t="str">
        <f t="shared" si="49"/>
        <v/>
      </c>
      <c r="AF36" s="27" t="str">
        <f t="shared" si="50"/>
        <v/>
      </c>
      <c r="AG36" s="37"/>
      <c r="AH36" s="104"/>
      <c r="AI36" s="104"/>
    </row>
    <row r="37" spans="1:35" ht="14" thickBot="1" x14ac:dyDescent="0.2">
      <c r="A37" s="53"/>
      <c r="B37" s="54"/>
      <c r="C37" s="55"/>
      <c r="D37" s="42"/>
      <c r="E37" s="43">
        <f t="shared" si="42"/>
        <v>0</v>
      </c>
      <c r="F37" s="44" t="str">
        <f t="shared" si="43"/>
        <v/>
      </c>
      <c r="G37" s="45" t="str">
        <f t="shared" si="44"/>
        <v/>
      </c>
      <c r="H37" s="46"/>
      <c r="I37" s="53"/>
      <c r="J37" s="54"/>
      <c r="K37" s="55"/>
      <c r="L37" s="42"/>
      <c r="M37" s="33">
        <f t="shared" si="45"/>
        <v>0</v>
      </c>
      <c r="N37" s="33" t="str">
        <f t="shared" si="46"/>
        <v/>
      </c>
      <c r="O37" s="33" t="str">
        <f t="shared" si="47"/>
        <v/>
      </c>
      <c r="P37" s="33"/>
      <c r="Z37" s="33"/>
      <c r="AA37" s="95"/>
      <c r="AB37" s="89"/>
      <c r="AC37" s="96"/>
      <c r="AD37" s="27">
        <f t="shared" si="48"/>
        <v>0</v>
      </c>
      <c r="AE37" s="27" t="str">
        <f t="shared" si="49"/>
        <v/>
      </c>
      <c r="AF37" s="27" t="str">
        <f t="shared" si="50"/>
        <v/>
      </c>
      <c r="AG37" s="37"/>
      <c r="AH37" s="104"/>
      <c r="AI37" s="104"/>
    </row>
    <row r="38" spans="1:35" ht="14" thickBot="1" x14ac:dyDescent="0.2">
      <c r="A38" s="53"/>
      <c r="B38" s="54"/>
      <c r="C38" s="55"/>
      <c r="D38" s="42"/>
      <c r="E38" s="43">
        <f t="shared" si="42"/>
        <v>0</v>
      </c>
      <c r="F38" s="44" t="str">
        <f t="shared" si="43"/>
        <v/>
      </c>
      <c r="G38" s="45" t="str">
        <f t="shared" si="44"/>
        <v/>
      </c>
      <c r="H38" s="46"/>
      <c r="I38" s="53"/>
      <c r="J38" s="54"/>
      <c r="K38" s="55"/>
      <c r="L38" s="42"/>
      <c r="M38" s="33">
        <f t="shared" si="45"/>
        <v>0</v>
      </c>
      <c r="N38" s="33" t="str">
        <f t="shared" si="46"/>
        <v/>
      </c>
      <c r="O38" s="33" t="str">
        <f t="shared" si="47"/>
        <v/>
      </c>
      <c r="P38" s="33"/>
      <c r="Z38" s="33"/>
      <c r="AA38" s="95"/>
      <c r="AB38" s="89"/>
      <c r="AC38" s="96"/>
      <c r="AD38" s="27">
        <f t="shared" si="48"/>
        <v>0</v>
      </c>
      <c r="AE38" s="27" t="str">
        <f t="shared" si="49"/>
        <v/>
      </c>
      <c r="AF38" s="27" t="str">
        <f t="shared" si="50"/>
        <v/>
      </c>
      <c r="AG38" s="37"/>
      <c r="AH38" s="104"/>
      <c r="AI38" s="104"/>
    </row>
    <row r="39" spans="1:35" ht="14" thickBot="1" x14ac:dyDescent="0.2">
      <c r="A39" s="53"/>
      <c r="B39" s="54"/>
      <c r="C39" s="55"/>
      <c r="D39" s="42"/>
      <c r="E39" s="43">
        <f t="shared" si="42"/>
        <v>0</v>
      </c>
      <c r="F39" s="44" t="str">
        <f t="shared" si="43"/>
        <v/>
      </c>
      <c r="G39" s="45" t="str">
        <f t="shared" si="44"/>
        <v/>
      </c>
      <c r="H39" s="46"/>
      <c r="I39" s="53"/>
      <c r="J39" s="54"/>
      <c r="K39" s="55"/>
      <c r="L39" s="42"/>
      <c r="M39" s="33">
        <f t="shared" si="45"/>
        <v>0</v>
      </c>
      <c r="N39" s="33" t="str">
        <f t="shared" si="46"/>
        <v/>
      </c>
      <c r="O39" s="33" t="str">
        <f t="shared" si="47"/>
        <v/>
      </c>
      <c r="P39" s="33"/>
      <c r="Z39" s="33"/>
      <c r="AA39" s="95"/>
      <c r="AB39" s="89"/>
      <c r="AC39" s="96"/>
      <c r="AD39" s="27">
        <f t="shared" si="48"/>
        <v>0</v>
      </c>
      <c r="AE39" s="27" t="str">
        <f t="shared" si="49"/>
        <v/>
      </c>
      <c r="AF39" s="27" t="str">
        <f t="shared" si="50"/>
        <v/>
      </c>
      <c r="AG39" s="37"/>
      <c r="AH39" s="104"/>
      <c r="AI39" s="104"/>
    </row>
    <row r="40" spans="1:35" ht="14" thickBot="1" x14ac:dyDescent="0.2">
      <c r="A40" s="53"/>
      <c r="B40" s="54"/>
      <c r="C40" s="55"/>
      <c r="D40" s="42"/>
      <c r="E40" s="43">
        <f t="shared" si="42"/>
        <v>0</v>
      </c>
      <c r="F40" s="44" t="str">
        <f t="shared" si="43"/>
        <v/>
      </c>
      <c r="G40" s="45" t="str">
        <f t="shared" si="44"/>
        <v/>
      </c>
      <c r="H40" s="46"/>
      <c r="I40" s="53"/>
      <c r="J40" s="54"/>
      <c r="K40" s="55"/>
      <c r="L40" s="42"/>
      <c r="M40" s="33">
        <f t="shared" si="45"/>
        <v>0</v>
      </c>
      <c r="N40" s="33" t="str">
        <f t="shared" si="46"/>
        <v/>
      </c>
      <c r="O40" s="33" t="str">
        <f t="shared" si="47"/>
        <v/>
      </c>
      <c r="P40" s="33"/>
      <c r="Z40" s="33"/>
      <c r="AA40" s="95"/>
      <c r="AB40" s="89"/>
      <c r="AC40" s="96"/>
      <c r="AD40" s="27">
        <f t="shared" si="48"/>
        <v>0</v>
      </c>
      <c r="AE40" s="27" t="str">
        <f t="shared" si="49"/>
        <v/>
      </c>
      <c r="AF40" s="27" t="str">
        <f t="shared" si="50"/>
        <v/>
      </c>
      <c r="AG40" s="37"/>
      <c r="AH40" s="104"/>
      <c r="AI40" s="104"/>
    </row>
    <row r="41" spans="1:35" ht="14" thickBot="1" x14ac:dyDescent="0.2">
      <c r="A41" s="53"/>
      <c r="B41" s="54"/>
      <c r="C41" s="55"/>
      <c r="D41" s="42"/>
      <c r="E41" s="43">
        <f t="shared" si="42"/>
        <v>0</v>
      </c>
      <c r="F41" s="44" t="str">
        <f t="shared" si="43"/>
        <v/>
      </c>
      <c r="G41" s="45" t="str">
        <f t="shared" si="44"/>
        <v/>
      </c>
      <c r="H41" s="46"/>
      <c r="I41" s="53"/>
      <c r="J41" s="54"/>
      <c r="K41" s="55"/>
      <c r="L41" s="42"/>
      <c r="M41" s="33">
        <f t="shared" si="45"/>
        <v>0</v>
      </c>
      <c r="N41" s="33" t="str">
        <f t="shared" si="46"/>
        <v/>
      </c>
      <c r="O41" s="33" t="str">
        <f t="shared" si="47"/>
        <v/>
      </c>
      <c r="P41" s="33"/>
      <c r="Z41" s="33"/>
      <c r="AA41" s="95"/>
      <c r="AB41" s="89"/>
      <c r="AC41" s="96"/>
      <c r="AD41" s="27">
        <f t="shared" si="48"/>
        <v>0</v>
      </c>
      <c r="AE41" s="27" t="str">
        <f t="shared" si="49"/>
        <v/>
      </c>
      <c r="AF41" s="27" t="str">
        <f t="shared" si="50"/>
        <v/>
      </c>
      <c r="AG41" s="37"/>
      <c r="AH41" s="104"/>
      <c r="AI41" s="104"/>
    </row>
    <row r="42" spans="1:35" x14ac:dyDescent="0.15">
      <c r="A42" s="53"/>
      <c r="B42" s="54"/>
      <c r="C42" s="55"/>
      <c r="D42" s="42"/>
      <c r="E42" s="43">
        <f t="shared" si="42"/>
        <v>0</v>
      </c>
      <c r="F42" s="44" t="str">
        <f t="shared" si="43"/>
        <v/>
      </c>
      <c r="G42" s="45" t="str">
        <f t="shared" si="44"/>
        <v/>
      </c>
      <c r="H42" s="46"/>
      <c r="I42" s="53"/>
      <c r="J42" s="54"/>
      <c r="K42" s="55"/>
      <c r="L42" s="42"/>
      <c r="M42" s="33">
        <f t="shared" si="45"/>
        <v>0</v>
      </c>
      <c r="N42" s="33" t="str">
        <f t="shared" si="46"/>
        <v/>
      </c>
      <c r="O42" s="33" t="str">
        <f t="shared" si="47"/>
        <v/>
      </c>
      <c r="Z42" s="33"/>
      <c r="AA42" s="23"/>
      <c r="AB42" s="94"/>
      <c r="AC42" s="58"/>
      <c r="AG42" s="24"/>
      <c r="AH42" s="57"/>
      <c r="AI42" s="59"/>
    </row>
    <row r="43" spans="1:35" x14ac:dyDescent="0.15">
      <c r="Z43" s="33"/>
      <c r="AA43" s="72"/>
      <c r="AB43" s="57"/>
      <c r="AC43" s="58"/>
      <c r="AH43" s="57"/>
      <c r="AI43" s="57"/>
    </row>
    <row r="44" spans="1:35" x14ac:dyDescent="0.15">
      <c r="AA44" s="24"/>
      <c r="AB44" s="57"/>
      <c r="AC44" s="73"/>
      <c r="AH44" s="57"/>
      <c r="AI44" s="57"/>
    </row>
    <row r="45" spans="1:35" x14ac:dyDescent="0.15">
      <c r="AA45" s="24"/>
      <c r="AB45" s="57"/>
      <c r="AC45" s="73"/>
      <c r="AH45" s="57"/>
      <c r="AI45" s="57"/>
    </row>
    <row r="46" spans="1:35" x14ac:dyDescent="0.15">
      <c r="AA46" s="24"/>
      <c r="AB46" s="57"/>
      <c r="AC46" s="73"/>
      <c r="AH46" s="57"/>
      <c r="AI46" s="57"/>
    </row>
    <row r="47" spans="1:35" x14ac:dyDescent="0.15">
      <c r="AA47" s="24"/>
      <c r="AB47" s="57"/>
      <c r="AC47" s="73"/>
      <c r="AH47" s="57"/>
      <c r="AI47" s="57"/>
    </row>
    <row r="48" spans="1:35" x14ac:dyDescent="0.15">
      <c r="AA48" s="24"/>
      <c r="AB48" s="57"/>
      <c r="AC48" s="73"/>
      <c r="AH48" s="57"/>
      <c r="AI48" s="57"/>
    </row>
    <row r="49" spans="27:35" x14ac:dyDescent="0.15">
      <c r="AA49" s="24"/>
      <c r="AB49" s="33"/>
      <c r="AC49" s="41"/>
      <c r="AD49" s="33"/>
      <c r="AE49" s="33"/>
      <c r="AF49" s="33"/>
      <c r="AG49" s="33"/>
      <c r="AH49" s="118"/>
      <c r="AI49" s="118"/>
    </row>
    <row r="50" spans="27:35" x14ac:dyDescent="0.15">
      <c r="AA50" s="33"/>
      <c r="AB50" s="33"/>
      <c r="AC50" s="41"/>
      <c r="AD50" s="33"/>
      <c r="AE50" s="33"/>
      <c r="AF50" s="33"/>
      <c r="AG50" s="33"/>
      <c r="AH50" s="118"/>
      <c r="AI50" s="118"/>
    </row>
    <row r="51" spans="27:35" x14ac:dyDescent="0.15">
      <c r="AA51" s="33"/>
      <c r="AB51" s="34"/>
      <c r="AC51" s="41"/>
      <c r="AD51" s="33"/>
      <c r="AE51" s="33"/>
      <c r="AF51" s="33"/>
      <c r="AG51" s="33"/>
      <c r="AH51" s="118"/>
      <c r="AI51" s="118"/>
    </row>
    <row r="52" spans="27:35" x14ac:dyDescent="0.15">
      <c r="AA52" s="33"/>
      <c r="AB52" s="34"/>
      <c r="AC52" s="41"/>
      <c r="AD52" s="33"/>
      <c r="AE52" s="33"/>
      <c r="AF52" s="33"/>
      <c r="AG52" s="33"/>
      <c r="AH52" s="118"/>
      <c r="AI52" s="118"/>
    </row>
    <row r="53" spans="27:35" x14ac:dyDescent="0.15">
      <c r="AA53" s="33"/>
      <c r="AB53" s="33"/>
      <c r="AC53" s="41"/>
      <c r="AD53" s="33"/>
      <c r="AE53" s="33"/>
      <c r="AF53" s="33"/>
      <c r="AG53" s="33"/>
      <c r="AH53" s="118"/>
      <c r="AI53" s="118"/>
    </row>
    <row r="54" spans="27:35" x14ac:dyDescent="0.15">
      <c r="AA54" s="33"/>
      <c r="AB54" s="41"/>
      <c r="AC54" s="41"/>
      <c r="AD54" s="33"/>
      <c r="AE54" s="33"/>
      <c r="AF54" s="33"/>
      <c r="AG54" s="33"/>
      <c r="AH54" s="118"/>
      <c r="AI54" s="118"/>
    </row>
    <row r="55" spans="27:35" x14ac:dyDescent="0.15">
      <c r="AA55" s="33"/>
      <c r="AB55" s="41"/>
      <c r="AC55" s="41"/>
      <c r="AD55" s="33"/>
      <c r="AE55" s="33"/>
      <c r="AF55" s="33"/>
      <c r="AG55" s="33"/>
      <c r="AH55" s="119"/>
      <c r="AI55" s="119"/>
    </row>
    <row r="56" spans="27:35" x14ac:dyDescent="0.15">
      <c r="AA56" s="33"/>
      <c r="AB56" s="33"/>
      <c r="AC56" s="33"/>
      <c r="AD56" s="33"/>
      <c r="AE56" s="33"/>
      <c r="AF56" s="33"/>
      <c r="AG56" s="33"/>
      <c r="AH56" s="33"/>
      <c r="AI56" s="33"/>
    </row>
    <row r="57" spans="27:35" x14ac:dyDescent="0.15">
      <c r="AA57" s="33"/>
      <c r="AB57" s="33"/>
      <c r="AC57" s="33"/>
      <c r="AD57" s="33"/>
      <c r="AE57" s="33"/>
      <c r="AF57" s="33"/>
      <c r="AG57" s="33"/>
      <c r="AH57" s="33"/>
      <c r="AI57" s="33"/>
    </row>
    <row r="58" spans="27:35" x14ac:dyDescent="0.15">
      <c r="AA58" s="33"/>
      <c r="AB58" s="33"/>
      <c r="AC58" s="33"/>
      <c r="AD58" s="33"/>
      <c r="AE58" s="33"/>
      <c r="AF58" s="33"/>
      <c r="AG58" s="33"/>
      <c r="AH58" s="33"/>
      <c r="AI58" s="33"/>
    </row>
    <row r="59" spans="27:35" x14ac:dyDescent="0.15">
      <c r="AA59" s="33"/>
      <c r="AB59" s="33"/>
      <c r="AC59" s="33"/>
      <c r="AD59" s="33"/>
      <c r="AE59" s="33"/>
      <c r="AF59" s="33"/>
      <c r="AG59" s="33"/>
      <c r="AH59" s="33"/>
      <c r="AI59" s="33"/>
    </row>
    <row r="60" spans="27:35" x14ac:dyDescent="0.15">
      <c r="AA60" s="33"/>
    </row>
  </sheetData>
  <sheetProtection algorithmName="SHA-512" hashValue="a9MBykg9lwPRxcZCfOX37i+QgvzAssWYoYz5jwPSDWM86j2URhaa/dMIGVqPQ5hqsWsV/PUWuS9rYetwO8ZPow==" saltValue="BEUs+fOkxRD+vsCuPCMrEA==" spinCount="100000" sheet="1" objects="1" scenarios="1"/>
  <mergeCells count="92">
    <mergeCell ref="AH17:AI17"/>
    <mergeCell ref="AH28:AI28"/>
    <mergeCell ref="AH25:AI25"/>
    <mergeCell ref="AH26:AI26"/>
    <mergeCell ref="AH27:AI27"/>
    <mergeCell ref="AH18:AI18"/>
    <mergeCell ref="AH19:AI19"/>
    <mergeCell ref="AH20:AI20"/>
    <mergeCell ref="AA22:AI22"/>
    <mergeCell ref="C9:D9"/>
    <mergeCell ref="I9:L9"/>
    <mergeCell ref="AH11:AI11"/>
    <mergeCell ref="AH29:AI29"/>
    <mergeCell ref="AH30:AI30"/>
    <mergeCell ref="AH16:AI16"/>
    <mergeCell ref="A23:L23"/>
    <mergeCell ref="C20:D20"/>
    <mergeCell ref="I20:L20"/>
    <mergeCell ref="C13:D13"/>
    <mergeCell ref="I13:L13"/>
    <mergeCell ref="C15:D15"/>
    <mergeCell ref="I15:L15"/>
    <mergeCell ref="C14:D14"/>
    <mergeCell ref="I14:L14"/>
    <mergeCell ref="Q24:R24"/>
    <mergeCell ref="C10:D10"/>
    <mergeCell ref="I10:L10"/>
    <mergeCell ref="C11:D11"/>
    <mergeCell ref="I11:L11"/>
    <mergeCell ref="C12:D12"/>
    <mergeCell ref="X11:Y11"/>
    <mergeCell ref="X13:Y13"/>
    <mergeCell ref="X9:Y9"/>
    <mergeCell ref="X10:Y10"/>
    <mergeCell ref="X12:Y12"/>
    <mergeCell ref="AH9:AI9"/>
    <mergeCell ref="AH10:AI10"/>
    <mergeCell ref="AH15:AI15"/>
    <mergeCell ref="AH14:AI14"/>
    <mergeCell ref="AH13:AI13"/>
    <mergeCell ref="AH12:AI12"/>
    <mergeCell ref="AH54:AI54"/>
    <mergeCell ref="AH55:AI55"/>
    <mergeCell ref="AH49:AI49"/>
    <mergeCell ref="AH50:AI50"/>
    <mergeCell ref="AH51:AI51"/>
    <mergeCell ref="AH41:AI41"/>
    <mergeCell ref="AH39:AI39"/>
    <mergeCell ref="AH52:AI52"/>
    <mergeCell ref="AH53:AI53"/>
    <mergeCell ref="AH34:AI34"/>
    <mergeCell ref="AH35:AI35"/>
    <mergeCell ref="AH36:AI36"/>
    <mergeCell ref="AH37:AI37"/>
    <mergeCell ref="AH38:AI38"/>
    <mergeCell ref="AH40:AI40"/>
    <mergeCell ref="X8:Y8"/>
    <mergeCell ref="B1:Q1"/>
    <mergeCell ref="S1:Y1"/>
    <mergeCell ref="C8:D8"/>
    <mergeCell ref="I8:L8"/>
    <mergeCell ref="AG1:AI1"/>
    <mergeCell ref="C7:D7"/>
    <mergeCell ref="I7:L7"/>
    <mergeCell ref="X7:Y7"/>
    <mergeCell ref="Z1:AB1"/>
    <mergeCell ref="X14:Y14"/>
    <mergeCell ref="X15:Y15"/>
    <mergeCell ref="X16:Y16"/>
    <mergeCell ref="X17:Y17"/>
    <mergeCell ref="C16:D16"/>
    <mergeCell ref="C17:D17"/>
    <mergeCell ref="AH31:AI31"/>
    <mergeCell ref="AH32:AI32"/>
    <mergeCell ref="AH33:AI33"/>
    <mergeCell ref="Q20:R20"/>
    <mergeCell ref="Q21:R21"/>
    <mergeCell ref="Q23:R23"/>
    <mergeCell ref="Q25:R25"/>
    <mergeCell ref="Q26:R26"/>
    <mergeCell ref="Q27:R27"/>
    <mergeCell ref="Q22:R22"/>
    <mergeCell ref="Q18:W18"/>
    <mergeCell ref="C21:D21"/>
    <mergeCell ref="I12:L12"/>
    <mergeCell ref="I16:L16"/>
    <mergeCell ref="I17:L17"/>
    <mergeCell ref="I18:L18"/>
    <mergeCell ref="I19:L19"/>
    <mergeCell ref="I21:L21"/>
    <mergeCell ref="C18:D18"/>
    <mergeCell ref="C19:D19"/>
  </mergeCells>
  <conditionalFormatting sqref="AB53 AB49:AB50">
    <cfRule type="expression" dxfId="103" priority="301" stopIfTrue="1">
      <formula>(AD49="")</formula>
    </cfRule>
    <cfRule type="expression" dxfId="102" priority="302" stopIfTrue="1">
      <formula>(NOT(OR(AD49="A",AD49="B",AD49="C",AD49="D",AD49="X",AD49="P")))</formula>
    </cfRule>
  </conditionalFormatting>
  <conditionalFormatting sqref="AA50:AA56">
    <cfRule type="expression" dxfId="101" priority="303" stopIfTrue="1">
      <formula>(AC49="")</formula>
    </cfRule>
    <cfRule type="expression" dxfId="100" priority="304" stopIfTrue="1">
      <formula>(NOT(OR(AC49="A",AC49="B",AC49="C",AC49="D",AC49="X",AC49="P",AND(AC49&gt;=0,AC49&lt;=4,ISNUMBER(AC49)))))</formula>
    </cfRule>
  </conditionalFormatting>
  <conditionalFormatting sqref="A7 A19:A22 A9:A11 A13:A16 A27:A42">
    <cfRule type="expression" dxfId="99" priority="298" stopIfTrue="1">
      <formula>(C7="")</formula>
    </cfRule>
  </conditionalFormatting>
  <conditionalFormatting sqref="B7 B19:B22 B9:B11 B13:B16 B27:B42">
    <cfRule type="expression" dxfId="98" priority="297" stopIfTrue="1">
      <formula>(C7="")</formula>
    </cfRule>
  </conditionalFormatting>
  <conditionalFormatting sqref="A11">
    <cfRule type="expression" dxfId="97" priority="294" stopIfTrue="1">
      <formula>(C11="")</formula>
    </cfRule>
  </conditionalFormatting>
  <conditionalFormatting sqref="B11">
    <cfRule type="expression" dxfId="96" priority="293" stopIfTrue="1">
      <formula>(C11="")</formula>
    </cfRule>
  </conditionalFormatting>
  <conditionalFormatting sqref="A27:A42">
    <cfRule type="expression" dxfId="95" priority="292" stopIfTrue="1">
      <formula>(C27="")</formula>
    </cfRule>
  </conditionalFormatting>
  <conditionalFormatting sqref="B27:B42">
    <cfRule type="expression" dxfId="94" priority="291" stopIfTrue="1">
      <formula>(C27="")</formula>
    </cfRule>
  </conditionalFormatting>
  <conditionalFormatting sqref="AA49">
    <cfRule type="expression" dxfId="93" priority="256" stopIfTrue="1">
      <formula>(AC48="")</formula>
    </cfRule>
  </conditionalFormatting>
  <conditionalFormatting sqref="AA43:AA48">
    <cfRule type="expression" dxfId="92" priority="237" stopIfTrue="1">
      <formula>(AC43="")</formula>
    </cfRule>
  </conditionalFormatting>
  <conditionalFormatting sqref="AB43:AB48">
    <cfRule type="expression" dxfId="91" priority="236" stopIfTrue="1">
      <formula>(AC43="")</formula>
    </cfRule>
  </conditionalFormatting>
  <conditionalFormatting sqref="A19">
    <cfRule type="expression" dxfId="90" priority="227" stopIfTrue="1">
      <formula>(C19="")</formula>
    </cfRule>
  </conditionalFormatting>
  <conditionalFormatting sqref="B19">
    <cfRule type="expression" dxfId="89" priority="226" stopIfTrue="1">
      <formula>(C19="")</formula>
    </cfRule>
  </conditionalFormatting>
  <conditionalFormatting sqref="AG29:AG30 AG21 H7 W13 H19:H21 AG12:AG15 H9:H11 H13:H16 AG23:AG24">
    <cfRule type="expression" dxfId="88" priority="216" stopIfTrue="1">
      <formula>H7&lt;&gt;""</formula>
    </cfRule>
  </conditionalFormatting>
  <conditionalFormatting sqref="A21">
    <cfRule type="expression" dxfId="87" priority="170" stopIfTrue="1">
      <formula>(C21="")</formula>
    </cfRule>
  </conditionalFormatting>
  <conditionalFormatting sqref="B21">
    <cfRule type="expression" dxfId="86" priority="169" stopIfTrue="1">
      <formula>(C21="")</formula>
    </cfRule>
  </conditionalFormatting>
  <conditionalFormatting sqref="AA29:AA30 AA21 Q13 AA23:AA24">
    <cfRule type="expression" dxfId="85" priority="166" stopIfTrue="1">
      <formula>SUM(AE32:AE41)&lt;21</formula>
    </cfRule>
    <cfRule type="expression" dxfId="84" priority="167" stopIfTrue="1">
      <formula>SUM(AE32:AE41)&gt;21</formula>
    </cfRule>
  </conditionalFormatting>
  <conditionalFormatting sqref="AB29:AB30 AB21 R13 AB23:AB24">
    <cfRule type="expression" dxfId="83" priority="164" stopIfTrue="1">
      <formula>(S13="")</formula>
    </cfRule>
    <cfRule type="expression" dxfId="82" priority="165" stopIfTrue="1">
      <formula>(NOT(OR(S13="A",S13="B",S13="C",S13="X",S13="P",AND(S13&gt;=0,S13&lt;=4,ISNUMBER(S13)))))</formula>
    </cfRule>
  </conditionalFormatting>
  <conditionalFormatting sqref="I27:I42">
    <cfRule type="expression" dxfId="81" priority="114" stopIfTrue="1">
      <formula>(K27="")</formula>
    </cfRule>
  </conditionalFormatting>
  <conditionalFormatting sqref="J27:J42">
    <cfRule type="expression" dxfId="80" priority="113" stopIfTrue="1">
      <formula>(K27="")</formula>
    </cfRule>
  </conditionalFormatting>
  <conditionalFormatting sqref="I27:I42">
    <cfRule type="expression" dxfId="79" priority="112" stopIfTrue="1">
      <formula>(K27="")</formula>
    </cfRule>
  </conditionalFormatting>
  <conditionalFormatting sqref="J27:J42">
    <cfRule type="expression" dxfId="78" priority="111" stopIfTrue="1">
      <formula>(K27="")</formula>
    </cfRule>
  </conditionalFormatting>
  <conditionalFormatting sqref="AG28">
    <cfRule type="expression" dxfId="77" priority="105" stopIfTrue="1">
      <formula>AG28&lt;&gt;""</formula>
    </cfRule>
  </conditionalFormatting>
  <conditionalFormatting sqref="AA28">
    <cfRule type="expression" dxfId="76" priority="103" stopIfTrue="1">
      <formula>(AC28="")</formula>
    </cfRule>
    <cfRule type="expression" dxfId="75" priority="104" stopIfTrue="1">
      <formula>(NOT(OR(AC28="A",AC28="B",AC28="C",AC28="X",AC28="P",AND(AB28&gt;=0,AB28&lt;=4,ISNUMBER(AB28)))))</formula>
    </cfRule>
  </conditionalFormatting>
  <conditionalFormatting sqref="AB28">
    <cfRule type="expression" dxfId="74" priority="101" stopIfTrue="1">
      <formula>(AC28="")</formula>
    </cfRule>
    <cfRule type="expression" dxfId="73" priority="102" stopIfTrue="1">
      <formula>(NOT(OR(AC28="A",AC28="B",AC28="C",AC28="X",AC28="P",AND(AC28&gt;=0,AC28&lt;=4,ISNUMBER(AC28)))))</formula>
    </cfRule>
  </conditionalFormatting>
  <conditionalFormatting sqref="AG25">
    <cfRule type="expression" dxfId="72" priority="100" stopIfTrue="1">
      <formula>AG25&lt;&gt;""</formula>
    </cfRule>
  </conditionalFormatting>
  <conditionalFormatting sqref="AA25">
    <cfRule type="expression" dxfId="71" priority="98" stopIfTrue="1">
      <formula>(AC25="")</formula>
    </cfRule>
    <cfRule type="expression" dxfId="70" priority="99" stopIfTrue="1">
      <formula>(NOT(OR(AC25="A",AC25="B",AC25="C",AC25="X",AC25="P",AND(AB25&gt;=0,AB25&lt;=4,ISNUMBER(AB25)))))</formula>
    </cfRule>
  </conditionalFormatting>
  <conditionalFormatting sqref="AB25">
    <cfRule type="expression" dxfId="69" priority="96" stopIfTrue="1">
      <formula>(AC25="")</formula>
    </cfRule>
    <cfRule type="expression" dxfId="68" priority="97" stopIfTrue="1">
      <formula>(NOT(OR(AC25="A",AC25="B",AC25="C",AC25="X",AC25="P",AND(AC25&gt;=0,AC25&lt;=4,ISNUMBER(AC25)))))</formula>
    </cfRule>
  </conditionalFormatting>
  <conditionalFormatting sqref="AG27">
    <cfRule type="expression" dxfId="67" priority="95" stopIfTrue="1">
      <formula>AG27&lt;&gt;""</formula>
    </cfRule>
  </conditionalFormatting>
  <conditionalFormatting sqref="AA27">
    <cfRule type="expression" dxfId="66" priority="93" stopIfTrue="1">
      <formula>(AC27="")</formula>
    </cfRule>
    <cfRule type="expression" dxfId="65" priority="94" stopIfTrue="1">
      <formula>(NOT(OR(AC27="A",AC27="B",AC27="C",AC27="X",AC27="P",AND(AB27&gt;=0,AB27&lt;=4,ISNUMBER(AB27)))))</formula>
    </cfRule>
  </conditionalFormatting>
  <conditionalFormatting sqref="AB27">
    <cfRule type="expression" dxfId="64" priority="91" stopIfTrue="1">
      <formula>(AC27="")</formula>
    </cfRule>
    <cfRule type="expression" dxfId="63" priority="92" stopIfTrue="1">
      <formula>(NOT(OR(AC27="A",AC27="B",AC27="C",AC27="X",AC27="P",AND(AC27&gt;=0,AC27&lt;=4,ISNUMBER(AC27)))))</formula>
    </cfRule>
  </conditionalFormatting>
  <conditionalFormatting sqref="AG26">
    <cfRule type="expression" dxfId="62" priority="90" stopIfTrue="1">
      <formula>AG26&lt;&gt;""</formula>
    </cfRule>
  </conditionalFormatting>
  <conditionalFormatting sqref="AA26">
    <cfRule type="expression" dxfId="61" priority="88" stopIfTrue="1">
      <formula>(AC26="")</formula>
    </cfRule>
    <cfRule type="expression" dxfId="60" priority="89" stopIfTrue="1">
      <formula>(NOT(OR(AC26="A",AC26="B",AC26="C",AC26="X",AC26="P",AND(AB26&gt;=0,AB26&lt;=4,ISNUMBER(AB26)))))</formula>
    </cfRule>
  </conditionalFormatting>
  <conditionalFormatting sqref="AB26">
    <cfRule type="expression" dxfId="59" priority="86" stopIfTrue="1">
      <formula>(AC26="")</formula>
    </cfRule>
    <cfRule type="expression" dxfId="58" priority="87" stopIfTrue="1">
      <formula>(NOT(OR(AC26="A",AC26="B",AC26="C",AC26="X",AC26="P",AND(AC26&gt;=0,AC26&lt;=4,ISNUMBER(AC26)))))</formula>
    </cfRule>
  </conditionalFormatting>
  <conditionalFormatting sqref="H8">
    <cfRule type="expression" dxfId="57" priority="81" stopIfTrue="1">
      <formula>H8&lt;&gt;""</formula>
    </cfRule>
  </conditionalFormatting>
  <conditionalFormatting sqref="A8">
    <cfRule type="expression" dxfId="56" priority="80" stopIfTrue="1">
      <formula>(C8="")</formula>
    </cfRule>
  </conditionalFormatting>
  <conditionalFormatting sqref="B8">
    <cfRule type="expression" dxfId="55" priority="79" stopIfTrue="1">
      <formula>(C8="")</formula>
    </cfRule>
  </conditionalFormatting>
  <conditionalFormatting sqref="Q3">
    <cfRule type="expression" dxfId="54" priority="915" stopIfTrue="1">
      <formula>SUM(U7:U12)&lt;18</formula>
    </cfRule>
    <cfRule type="expression" dxfId="53" priority="916" stopIfTrue="1">
      <formula>SUM(U7:U12)&gt;18</formula>
    </cfRule>
  </conditionalFormatting>
  <conditionalFormatting sqref="H17">
    <cfRule type="expression" dxfId="52" priority="78" stopIfTrue="1">
      <formula>H17&lt;&gt;""</formula>
    </cfRule>
  </conditionalFormatting>
  <conditionalFormatting sqref="A17">
    <cfRule type="expression" dxfId="51" priority="77" stopIfTrue="1">
      <formula>(C17="")</formula>
    </cfRule>
  </conditionalFormatting>
  <conditionalFormatting sqref="B17">
    <cfRule type="expression" dxfId="50" priority="76" stopIfTrue="1">
      <formula>(C17="")</formula>
    </cfRule>
  </conditionalFormatting>
  <conditionalFormatting sqref="A18">
    <cfRule type="expression" dxfId="49" priority="75" stopIfTrue="1">
      <formula>(C18="")</formula>
    </cfRule>
  </conditionalFormatting>
  <conditionalFormatting sqref="B18">
    <cfRule type="expression" dxfId="48" priority="74" stopIfTrue="1">
      <formula>(C18="")</formula>
    </cfRule>
  </conditionalFormatting>
  <conditionalFormatting sqref="A18">
    <cfRule type="expression" dxfId="47" priority="73" stopIfTrue="1">
      <formula>(C18="")</formula>
    </cfRule>
  </conditionalFormatting>
  <conditionalFormatting sqref="B18">
    <cfRule type="expression" dxfId="46" priority="72" stopIfTrue="1">
      <formula>(C18="")</formula>
    </cfRule>
  </conditionalFormatting>
  <conditionalFormatting sqref="H18">
    <cfRule type="expression" dxfId="45" priority="71" stopIfTrue="1">
      <formula>H18&lt;&gt;""</formula>
    </cfRule>
  </conditionalFormatting>
  <conditionalFormatting sqref="AA7">
    <cfRule type="expression" dxfId="44" priority="949" stopIfTrue="1">
      <formula>SUM(AF9:AF20)&lt;33</formula>
    </cfRule>
    <cfRule type="expression" dxfId="43" priority="950" stopIfTrue="1">
      <formula>SUM(AF9:AF20)&gt;33</formula>
    </cfRule>
  </conditionalFormatting>
  <conditionalFormatting sqref="AA8">
    <cfRule type="expression" dxfId="42" priority="951" stopIfTrue="1">
      <formula>SUM(AF9:AF25)&lt;21</formula>
    </cfRule>
    <cfRule type="expression" dxfId="41" priority="952" stopIfTrue="1">
      <formula>SUM(AF9:AF25)&gt;21</formula>
    </cfRule>
  </conditionalFormatting>
  <conditionalFormatting sqref="AA3">
    <cfRule type="expression" dxfId="40" priority="953" stopIfTrue="1">
      <formula>SUM(AE9:AE41)&lt;54</formula>
    </cfRule>
    <cfRule type="expression" dxfId="39" priority="954" stopIfTrue="1">
      <formula>SUM(AE9:AE41)&gt;54</formula>
    </cfRule>
  </conditionalFormatting>
  <conditionalFormatting sqref="Q25">
    <cfRule type="expression" dxfId="38" priority="69">
      <formula>"$Q$22&lt;2"</formula>
    </cfRule>
  </conditionalFormatting>
  <conditionalFormatting sqref="W14:W16">
    <cfRule type="expression" dxfId="37" priority="68" stopIfTrue="1">
      <formula>W14&lt;&gt;""</formula>
    </cfRule>
  </conditionalFormatting>
  <conditionalFormatting sqref="Q14:Q16">
    <cfRule type="expression" dxfId="36" priority="66" stopIfTrue="1">
      <formula>(S14="")</formula>
    </cfRule>
    <cfRule type="expression" dxfId="35" priority="67" stopIfTrue="1">
      <formula>(NOT(OR(S14="A",S14="B",S14="C",S14="X",S14="P",AND(R14&gt;=0,R14&lt;=4,ISNUMBER(R14)))))</formula>
    </cfRule>
  </conditionalFormatting>
  <conditionalFormatting sqref="R14:R16">
    <cfRule type="expression" dxfId="34" priority="64" stopIfTrue="1">
      <formula>(S14="")</formula>
    </cfRule>
    <cfRule type="expression" dxfId="33" priority="65" stopIfTrue="1">
      <formula>(NOT(OR(S14="A",S14="B",S14="C",S14="X",S14="P",AND(S14&gt;=0,S14&lt;=4,ISNUMBER(S14)))))</formula>
    </cfRule>
  </conditionalFormatting>
  <conditionalFormatting sqref="W17">
    <cfRule type="expression" dxfId="32" priority="63" stopIfTrue="1">
      <formula>W17&lt;&gt;""</formula>
    </cfRule>
  </conditionalFormatting>
  <conditionalFormatting sqref="Q17">
    <cfRule type="expression" dxfId="31" priority="61" stopIfTrue="1">
      <formula>(S17="")</formula>
    </cfRule>
    <cfRule type="expression" dxfId="30" priority="62" stopIfTrue="1">
      <formula>(NOT(OR(S17="A",S17="B",S17="C",S17="X",S17="P",AND(R17&gt;=0,R17&lt;=4,ISNUMBER(R17)))))</formula>
    </cfRule>
  </conditionalFormatting>
  <conditionalFormatting sqref="R17">
    <cfRule type="expression" dxfId="29" priority="59" stopIfTrue="1">
      <formula>(S17="")</formula>
    </cfRule>
    <cfRule type="expression" dxfId="28" priority="60" stopIfTrue="1">
      <formula>(NOT(OR(S17="A",S17="B",S17="C",S17="X",S17="P",AND(S17&gt;=0,S17&lt;=4,ISNUMBER(S17)))))</formula>
    </cfRule>
  </conditionalFormatting>
  <conditionalFormatting sqref="A12">
    <cfRule type="expression" dxfId="27" priority="58" stopIfTrue="1">
      <formula>(C12="")</formula>
    </cfRule>
  </conditionalFormatting>
  <conditionalFormatting sqref="A12">
    <cfRule type="expression" dxfId="26" priority="57" stopIfTrue="1">
      <formula>(C12="")</formula>
    </cfRule>
  </conditionalFormatting>
  <conditionalFormatting sqref="B12">
    <cfRule type="expression" dxfId="25" priority="56" stopIfTrue="1">
      <formula>(C12="")</formula>
    </cfRule>
  </conditionalFormatting>
  <conditionalFormatting sqref="B12">
    <cfRule type="expression" dxfId="24" priority="55" stopIfTrue="1">
      <formula>(C12="")</formula>
    </cfRule>
  </conditionalFormatting>
  <conditionalFormatting sqref="AG18:AG20">
    <cfRule type="expression" dxfId="23" priority="54" stopIfTrue="1">
      <formula>AG18&lt;&gt;""</formula>
    </cfRule>
  </conditionalFormatting>
  <conditionalFormatting sqref="AG31">
    <cfRule type="expression" dxfId="22" priority="49" stopIfTrue="1">
      <formula>AG31&lt;&gt;""</formula>
    </cfRule>
  </conditionalFormatting>
  <conditionalFormatting sqref="AA31">
    <cfRule type="expression" dxfId="21" priority="47" stopIfTrue="1">
      <formula>(AC31="")</formula>
    </cfRule>
    <cfRule type="expression" dxfId="20" priority="48" stopIfTrue="1">
      <formula>(NOT(OR(AC31="A",AC31="B",AC31="C",AC31="X",AC31="P",AND(AB31&gt;=0,AB31&lt;=4,ISNUMBER(AB31)))))</formula>
    </cfRule>
  </conditionalFormatting>
  <conditionalFormatting sqref="AB31">
    <cfRule type="expression" dxfId="19" priority="45" stopIfTrue="1">
      <formula>(AC31="")</formula>
    </cfRule>
    <cfRule type="expression" dxfId="18" priority="46" stopIfTrue="1">
      <formula>(NOT(OR(AC31="A",AC31="B",AC31="C",AC31="X",AC31="P",AND(AC31&gt;=0,AC31&lt;=4,ISNUMBER(AC31)))))</formula>
    </cfRule>
  </conditionalFormatting>
  <conditionalFormatting sqref="A3">
    <cfRule type="expression" dxfId="17" priority="43" stopIfTrue="1">
      <formula>SUM(G7:G21)&lt;40</formula>
    </cfRule>
    <cfRule type="expression" dxfId="16" priority="44" stopIfTrue="1">
      <formula>SUM(G7:G21)&gt;40</formula>
    </cfRule>
  </conditionalFormatting>
  <conditionalFormatting sqref="B24:D24">
    <cfRule type="expression" dxfId="15" priority="29" stopIfTrue="1">
      <formula>SUM(H27:H42,P27:P42)&lt;8</formula>
    </cfRule>
    <cfRule type="expression" dxfId="14" priority="30" stopIfTrue="1">
      <formula>SUM(H27:H42,P27:P42)&gt;8</formula>
    </cfRule>
  </conditionalFormatting>
  <conditionalFormatting sqref="AG9:AG11">
    <cfRule type="expression" dxfId="13" priority="28" stopIfTrue="1">
      <formula>AG9&lt;&gt;""</formula>
    </cfRule>
  </conditionalFormatting>
  <conditionalFormatting sqref="AG16:AG17">
    <cfRule type="expression" dxfId="12" priority="23" stopIfTrue="1">
      <formula>AG16&lt;&gt;""</formula>
    </cfRule>
  </conditionalFormatting>
  <conditionalFormatting sqref="W7:W12">
    <cfRule type="expression" dxfId="11" priority="18" stopIfTrue="1">
      <formula>W7&lt;&gt;""</formula>
    </cfRule>
  </conditionalFormatting>
  <conditionalFormatting sqref="AA22:AI22">
    <cfRule type="expression" dxfId="10" priority="11" stopIfTrue="1">
      <formula>SUM(AE32:AE41)&lt;21</formula>
    </cfRule>
    <cfRule type="expression" dxfId="9" priority="12" stopIfTrue="1">
      <formula>SUM(AE32:AE41)&gt;21</formula>
    </cfRule>
  </conditionalFormatting>
  <conditionalFormatting sqref="AA32:AA41">
    <cfRule type="expression" dxfId="8" priority="6" stopIfTrue="1">
      <formula>(AC32="")</formula>
    </cfRule>
  </conditionalFormatting>
  <conditionalFormatting sqref="AB32:AB42">
    <cfRule type="expression" dxfId="7" priority="9" stopIfTrue="1">
      <formula>(NOT(OR(AC32="A",AC32="B",AC32="C",AC32="X",AC32="P",AND(AC32&gt;=0,AC32&lt;=4,ISNUMBER(AC32)))))</formula>
    </cfRule>
  </conditionalFormatting>
  <conditionalFormatting sqref="AB32:AB42">
    <cfRule type="expression" dxfId="6" priority="7" stopIfTrue="1">
      <formula>(AC32="")</formula>
    </cfRule>
  </conditionalFormatting>
  <conditionalFormatting sqref="AA32:AA41">
    <cfRule type="expression" dxfId="5" priority="10">
      <formula>(NOT(OR(AC32="A",AC32="B",AC32="C",AC32="X",AC32="P",AND(AB32&gt;=0,AB32&lt;=4,ISNUMBER(AB32)))))</formula>
    </cfRule>
  </conditionalFormatting>
  <conditionalFormatting sqref="AG32:AG41">
    <cfRule type="expression" dxfId="4" priority="5" stopIfTrue="1">
      <formula>AG32&lt;&gt;""</formula>
    </cfRule>
  </conditionalFormatting>
  <conditionalFormatting sqref="Q7:Q12">
    <cfRule type="expression" dxfId="3" priority="4" stopIfTrue="1">
      <formula>(S7="")</formula>
    </cfRule>
  </conditionalFormatting>
  <conditionalFormatting sqref="R7:R12">
    <cfRule type="expression" dxfId="2" priority="3" stopIfTrue="1">
      <formula>(S7="")</formula>
    </cfRule>
  </conditionalFormatting>
  <conditionalFormatting sqref="AA9:AA20">
    <cfRule type="expression" dxfId="1" priority="2" stopIfTrue="1">
      <formula>(AC9="")</formula>
    </cfRule>
  </conditionalFormatting>
  <conditionalFormatting sqref="AB9:AB20">
    <cfRule type="expression" dxfId="0" priority="1" stopIfTrue="1">
      <formula>(AC9="")</formula>
    </cfRule>
  </conditionalFormatting>
  <printOptions horizontalCentered="1" verticalCentered="1"/>
  <pageMargins left="0.3" right="0.3" top="0.2" bottom="0.2" header="0.5" footer="0.5"/>
  <pageSetup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18" customWidth="1"/>
    <col min="2" max="2" width="18.33203125" style="18" customWidth="1"/>
    <col min="3" max="3" width="12" style="18" customWidth="1"/>
    <col min="4" max="4" width="19.5" style="18" customWidth="1"/>
    <col min="5" max="5" width="32.33203125" style="18" customWidth="1"/>
    <col min="6" max="6" width="11.5" style="71" customWidth="1"/>
    <col min="7" max="7" width="9.1640625" style="18" hidden="1" customWidth="1"/>
    <col min="8" max="8" width="0.5" style="18" customWidth="1"/>
    <col min="9" max="9" width="9.1640625" style="18" hidden="1" customWidth="1"/>
    <col min="10" max="16384" width="9.1640625" style="18"/>
  </cols>
  <sheetData>
    <row r="1" spans="1:8" s="6" customFormat="1" ht="18.5" customHeight="1" x14ac:dyDescent="0.2">
      <c r="A1" s="131" t="s">
        <v>2</v>
      </c>
      <c r="B1" s="131"/>
      <c r="C1" s="131"/>
      <c r="D1" s="131"/>
      <c r="E1" s="131"/>
      <c r="F1" s="131"/>
      <c r="G1" s="5"/>
      <c r="H1" s="5"/>
    </row>
    <row r="2" spans="1:8" s="8" customFormat="1" ht="16" customHeight="1" x14ac:dyDescent="0.2">
      <c r="A2" s="132" t="s">
        <v>3</v>
      </c>
      <c r="B2" s="132"/>
      <c r="C2" s="132"/>
      <c r="D2" s="132"/>
      <c r="E2" s="132"/>
      <c r="F2" s="132"/>
      <c r="G2" s="7"/>
      <c r="H2" s="7"/>
    </row>
    <row r="3" spans="1:8" s="8" customFormat="1" ht="14.75" customHeight="1" x14ac:dyDescent="0.2">
      <c r="A3" s="132" t="s">
        <v>71</v>
      </c>
      <c r="B3" s="132"/>
      <c r="C3" s="132"/>
      <c r="D3" s="132"/>
      <c r="E3" s="132"/>
      <c r="F3" s="132"/>
      <c r="G3" s="7"/>
      <c r="H3" s="7"/>
    </row>
    <row r="4" spans="1:8" s="8" customFormat="1" ht="16" x14ac:dyDescent="0.2">
      <c r="A4" s="9"/>
      <c r="B4" s="9"/>
      <c r="C4" s="9"/>
      <c r="D4" s="9"/>
      <c r="E4" s="9"/>
      <c r="F4" s="47"/>
      <c r="G4" s="7"/>
      <c r="H4" s="7"/>
    </row>
    <row r="5" spans="1:8" s="8" customFormat="1" ht="30.75" customHeight="1" x14ac:dyDescent="0.2">
      <c r="A5" s="9"/>
      <c r="B5" s="9"/>
      <c r="C5" s="9"/>
      <c r="D5" s="9"/>
      <c r="E5" s="9"/>
      <c r="F5" s="47"/>
      <c r="G5" s="7"/>
      <c r="H5" s="7"/>
    </row>
    <row r="6" spans="1:8" s="8" customFormat="1" ht="18" x14ac:dyDescent="0.2">
      <c r="A6" s="10" t="s">
        <v>4</v>
      </c>
      <c r="B6" s="11"/>
      <c r="C6" s="11"/>
      <c r="D6" s="11"/>
      <c r="E6" s="10" t="s">
        <v>5</v>
      </c>
      <c r="F6" s="47"/>
      <c r="G6" s="7"/>
      <c r="H6" s="7"/>
    </row>
    <row r="7" spans="1:8" s="8" customFormat="1" ht="18" x14ac:dyDescent="0.2">
      <c r="A7" s="9"/>
      <c r="B7" s="133" t="str">
        <f>AST!B1:Q1</f>
        <v>LNAME, FNAME</v>
      </c>
      <c r="C7" s="133"/>
      <c r="D7" s="133"/>
      <c r="E7" s="134"/>
      <c r="F7" s="135"/>
      <c r="G7" s="7"/>
      <c r="H7" s="7"/>
    </row>
    <row r="8" spans="1:8" s="8" customFormat="1" ht="10.5" customHeight="1" x14ac:dyDescent="0.2">
      <c r="A8" s="19"/>
      <c r="B8" s="19"/>
      <c r="C8" s="19"/>
      <c r="D8" s="19"/>
      <c r="E8" s="19"/>
      <c r="F8" s="47"/>
      <c r="G8" s="7"/>
      <c r="H8" s="7"/>
    </row>
    <row r="9" spans="1:8" s="8" customFormat="1" ht="18" x14ac:dyDescent="0.2">
      <c r="A9" s="20" t="s">
        <v>6</v>
      </c>
      <c r="B9" s="21"/>
      <c r="C9" s="21"/>
      <c r="D9" s="21"/>
      <c r="E9" s="20" t="s">
        <v>7</v>
      </c>
      <c r="F9" s="47"/>
      <c r="G9" s="7"/>
      <c r="H9" s="7"/>
    </row>
    <row r="10" spans="1:8" s="8" customFormat="1" ht="18.5" customHeight="1" x14ac:dyDescent="0.2">
      <c r="A10" s="19"/>
      <c r="B10" s="136">
        <f>AST!S1</f>
        <v>99999999</v>
      </c>
      <c r="C10" s="136"/>
      <c r="D10" s="136"/>
      <c r="E10" s="78">
        <f>AST!Q18</f>
        <v>0</v>
      </c>
      <c r="F10" s="47"/>
      <c r="G10" s="7"/>
      <c r="H10" s="7"/>
    </row>
    <row r="11" spans="1:8" s="8" customFormat="1" ht="18" x14ac:dyDescent="0.2">
      <c r="A11" s="10"/>
      <c r="B11" s="11"/>
      <c r="C11" s="11"/>
      <c r="D11" s="11"/>
      <c r="E11" s="13"/>
      <c r="F11" s="47"/>
      <c r="G11" s="7"/>
      <c r="H11" s="7"/>
    </row>
    <row r="12" spans="1:8" s="8" customFormat="1" ht="18" x14ac:dyDescent="0.2">
      <c r="A12" s="10" t="s">
        <v>8</v>
      </c>
      <c r="B12" s="9"/>
      <c r="C12" s="9"/>
      <c r="D12" s="9"/>
      <c r="E12" s="10" t="s">
        <v>9</v>
      </c>
      <c r="F12" s="69"/>
      <c r="G12" s="7"/>
      <c r="H12" s="7"/>
    </row>
    <row r="13" spans="1:8" s="8" customFormat="1" ht="18" x14ac:dyDescent="0.2">
      <c r="A13" s="64"/>
      <c r="B13" s="137"/>
      <c r="C13" s="137"/>
      <c r="D13" s="137"/>
      <c r="E13" s="138" t="str">
        <f>AST!Z1</f>
        <v>AST</v>
      </c>
      <c r="F13" s="138"/>
      <c r="G13" s="139"/>
      <c r="H13" s="7"/>
    </row>
    <row r="14" spans="1:8" s="8" customFormat="1" ht="10.5" customHeight="1" x14ac:dyDescent="0.2">
      <c r="A14" s="9"/>
      <c r="B14" s="140"/>
      <c r="C14" s="140"/>
      <c r="D14" s="47"/>
      <c r="E14" s="9"/>
      <c r="F14" s="47"/>
      <c r="G14" s="7"/>
      <c r="H14" s="7"/>
    </row>
    <row r="15" spans="1:8" s="8" customFormat="1" ht="18" x14ac:dyDescent="0.2">
      <c r="A15" s="10" t="s">
        <v>10</v>
      </c>
      <c r="B15" s="11"/>
      <c r="C15" s="11"/>
      <c r="D15" s="11"/>
      <c r="E15" s="10" t="s">
        <v>11</v>
      </c>
      <c r="F15" s="47"/>
      <c r="G15" s="7"/>
      <c r="H15" s="7"/>
    </row>
    <row r="16" spans="1:8" s="8" customFormat="1" ht="18" x14ac:dyDescent="0.2">
      <c r="A16" s="9"/>
      <c r="B16" s="133" t="str">
        <f>AST!AG1</f>
        <v>ADVISOR</v>
      </c>
      <c r="C16" s="133"/>
      <c r="D16" s="12"/>
      <c r="E16" s="74" t="str">
        <f>AST!Q21</f>
        <v>N/A</v>
      </c>
      <c r="F16" s="47"/>
      <c r="G16" s="7"/>
      <c r="H16" s="7"/>
    </row>
    <row r="17" spans="1:8" s="8" customFormat="1" ht="10.5" customHeight="1" x14ac:dyDescent="0.2">
      <c r="A17" s="9"/>
      <c r="B17" s="9"/>
      <c r="C17" s="9"/>
      <c r="D17" s="9"/>
      <c r="E17" s="9"/>
      <c r="F17" s="47"/>
      <c r="G17" s="7"/>
      <c r="H17" s="7"/>
    </row>
    <row r="18" spans="1:8" s="8" customFormat="1" ht="18" x14ac:dyDescent="0.2">
      <c r="A18" s="10"/>
      <c r="B18" s="141" t="s">
        <v>12</v>
      </c>
      <c r="C18" s="141"/>
      <c r="D18" s="141"/>
      <c r="E18" s="10" t="s">
        <v>72</v>
      </c>
      <c r="F18" s="47"/>
      <c r="G18" s="7"/>
      <c r="H18" s="7"/>
    </row>
    <row r="19" spans="1:8" s="8" customFormat="1" ht="16" customHeight="1" x14ac:dyDescent="0.2">
      <c r="A19" s="9"/>
      <c r="B19" s="141"/>
      <c r="C19" s="141"/>
      <c r="D19" s="141"/>
      <c r="E19" s="74" t="str">
        <f>AST!Q25</f>
        <v>N/A</v>
      </c>
      <c r="F19" s="47"/>
      <c r="G19" s="7"/>
      <c r="H19" s="7"/>
    </row>
    <row r="20" spans="1:8" s="8" customFormat="1" ht="21.25" customHeight="1" x14ac:dyDescent="0.2">
      <c r="A20" s="10" t="s">
        <v>46</v>
      </c>
      <c r="B20" s="11"/>
      <c r="C20" s="75">
        <f>AST!Q20</f>
        <v>0</v>
      </c>
      <c r="D20" s="66"/>
      <c r="E20" s="9" t="s">
        <v>73</v>
      </c>
      <c r="F20" s="87">
        <f>AST!Q22</f>
        <v>0</v>
      </c>
      <c r="G20" s="7"/>
      <c r="H20" s="7"/>
    </row>
    <row r="21" spans="1:8" s="8" customFormat="1" ht="18" x14ac:dyDescent="0.2">
      <c r="A21" s="10" t="s">
        <v>13</v>
      </c>
      <c r="B21" s="11"/>
      <c r="C21" s="130"/>
      <c r="D21" s="130"/>
      <c r="E21" s="9" t="s">
        <v>74</v>
      </c>
      <c r="F21" s="87">
        <f>AST!Q24</f>
        <v>0</v>
      </c>
      <c r="G21" s="7"/>
      <c r="H21" s="7"/>
    </row>
    <row r="22" spans="1:8" s="8" customFormat="1" ht="5.25" customHeight="1" x14ac:dyDescent="0.2">
      <c r="A22" s="9"/>
      <c r="B22" s="9"/>
      <c r="C22" s="9"/>
      <c r="D22" s="9"/>
      <c r="E22" s="9"/>
      <c r="F22" s="47"/>
      <c r="G22" s="7"/>
      <c r="H22" s="7"/>
    </row>
    <row r="23" spans="1:8" s="8" customFormat="1" ht="18" x14ac:dyDescent="0.2">
      <c r="A23" s="10" t="s">
        <v>14</v>
      </c>
      <c r="B23" s="9"/>
      <c r="C23" s="9"/>
      <c r="D23" s="66"/>
      <c r="E23" s="9"/>
      <c r="F23" s="47"/>
      <c r="G23" s="7"/>
      <c r="H23" s="7"/>
    </row>
    <row r="24" spans="1:8" s="8" customFormat="1" ht="3.25" customHeight="1" x14ac:dyDescent="0.2">
      <c r="A24" s="11"/>
      <c r="B24" s="9"/>
      <c r="C24" s="9"/>
      <c r="D24" s="9"/>
      <c r="E24" s="9"/>
      <c r="F24" s="47"/>
      <c r="G24" s="7"/>
      <c r="H24" s="7"/>
    </row>
    <row r="25" spans="1:8" s="8" customFormat="1" ht="48.75" customHeight="1" x14ac:dyDescent="0.2">
      <c r="A25" s="14"/>
      <c r="B25" s="125"/>
      <c r="C25" s="126"/>
      <c r="D25" s="126"/>
      <c r="E25" s="126"/>
      <c r="F25" s="126"/>
      <c r="G25" s="7"/>
      <c r="H25" s="7"/>
    </row>
    <row r="26" spans="1:8" s="8" customFormat="1" ht="3.25" customHeight="1" x14ac:dyDescent="0.2">
      <c r="A26" s="9"/>
      <c r="B26" s="9"/>
      <c r="C26" s="9"/>
      <c r="D26" s="9"/>
      <c r="E26" s="9"/>
      <c r="F26" s="47"/>
      <c r="G26" s="7"/>
      <c r="H26" s="7"/>
    </row>
    <row r="27" spans="1:8" s="8" customFormat="1" ht="23.75" customHeight="1" x14ac:dyDescent="0.2">
      <c r="A27" s="10" t="s">
        <v>15</v>
      </c>
      <c r="B27" s="9"/>
      <c r="C27" s="9"/>
      <c r="D27" s="67"/>
      <c r="E27" s="9" t="s">
        <v>75</v>
      </c>
      <c r="F27" s="47"/>
      <c r="G27" s="7"/>
      <c r="H27" s="7"/>
    </row>
    <row r="28" spans="1:8" s="8" customFormat="1" ht="21.25" hidden="1" customHeight="1" x14ac:dyDescent="0.2">
      <c r="A28" s="9"/>
      <c r="B28" s="127"/>
      <c r="C28" s="127"/>
      <c r="D28" s="62"/>
      <c r="E28" s="9"/>
      <c r="F28" s="47"/>
      <c r="G28" s="7"/>
      <c r="H28" s="7"/>
    </row>
    <row r="29" spans="1:8" s="8" customFormat="1" ht="19.5" customHeight="1" x14ac:dyDescent="0.2">
      <c r="A29" s="68"/>
      <c r="B29" s="128"/>
      <c r="C29" s="128"/>
      <c r="D29" s="128"/>
      <c r="E29" s="129"/>
      <c r="F29" s="129"/>
      <c r="G29" s="7"/>
      <c r="H29" s="7"/>
    </row>
    <row r="30" spans="1:8" s="8" customFormat="1" ht="7" customHeight="1" x14ac:dyDescent="0.2">
      <c r="A30" s="10"/>
      <c r="B30" s="9"/>
      <c r="C30" s="9"/>
      <c r="D30" s="69"/>
      <c r="E30" s="9"/>
      <c r="F30" s="47"/>
      <c r="G30" s="7"/>
      <c r="H30" s="7"/>
    </row>
    <row r="31" spans="1:8" s="8" customFormat="1" ht="19.5" customHeight="1" x14ac:dyDescent="0.2">
      <c r="A31" s="10" t="s">
        <v>16</v>
      </c>
      <c r="B31" s="9"/>
      <c r="C31" s="9"/>
      <c r="D31" s="15"/>
      <c r="E31" s="65"/>
      <c r="F31" s="47"/>
      <c r="G31" s="7"/>
      <c r="H31" s="7"/>
    </row>
    <row r="32" spans="1:8" s="8" customFormat="1" ht="16" customHeight="1" x14ac:dyDescent="0.2">
      <c r="A32" s="9"/>
      <c r="B32" s="13"/>
      <c r="C32" s="10"/>
      <c r="D32" s="10"/>
      <c r="E32" s="9" t="s">
        <v>47</v>
      </c>
      <c r="F32" s="47"/>
      <c r="G32" s="7"/>
      <c r="H32" s="7"/>
    </row>
    <row r="33" spans="1:9" s="8" customFormat="1" ht="7" customHeight="1" x14ac:dyDescent="0.2">
      <c r="A33" s="9"/>
      <c r="B33" s="10"/>
      <c r="C33" s="10"/>
      <c r="D33" s="10"/>
      <c r="E33" s="9"/>
      <c r="F33" s="47"/>
      <c r="G33" s="7"/>
      <c r="H33" s="7"/>
    </row>
    <row r="34" spans="1:9" s="8" customFormat="1" ht="16.5" customHeight="1" x14ac:dyDescent="0.2">
      <c r="A34" s="9"/>
      <c r="B34" s="9"/>
      <c r="C34" s="9"/>
      <c r="D34" s="9"/>
      <c r="E34" s="9"/>
      <c r="F34" s="47"/>
      <c r="G34" s="7"/>
      <c r="H34" s="7"/>
    </row>
    <row r="35" spans="1:9" s="8" customFormat="1" ht="16" x14ac:dyDescent="0.2">
      <c r="A35" s="9"/>
      <c r="B35" s="9"/>
      <c r="C35" s="9"/>
      <c r="D35" s="9"/>
      <c r="E35" s="9"/>
      <c r="F35" s="47"/>
      <c r="G35" s="7"/>
      <c r="H35" s="7"/>
    </row>
    <row r="36" spans="1:9" s="8" customFormat="1" ht="16" x14ac:dyDescent="0.2">
      <c r="A36" s="9"/>
      <c r="B36" s="9"/>
      <c r="C36" s="9"/>
      <c r="D36" s="9"/>
      <c r="E36" s="9"/>
      <c r="F36" s="47"/>
      <c r="G36" s="7"/>
      <c r="H36" s="7"/>
    </row>
    <row r="37" spans="1:9" ht="19.5" customHeight="1" x14ac:dyDescent="0.2">
      <c r="A37" s="9"/>
      <c r="B37" s="9"/>
      <c r="C37" s="9"/>
      <c r="D37" s="9"/>
      <c r="E37" s="16"/>
      <c r="F37" s="70"/>
      <c r="G37" s="17"/>
      <c r="H37" s="17"/>
    </row>
    <row r="38" spans="1:9" ht="18" x14ac:dyDescent="0.2">
      <c r="A38" s="10" t="s">
        <v>48</v>
      </c>
      <c r="B38" s="16"/>
      <c r="C38" s="16"/>
      <c r="D38" s="16"/>
      <c r="E38" s="70"/>
      <c r="F38" s="70"/>
      <c r="G38" s="17"/>
      <c r="H38" s="17"/>
    </row>
    <row r="39" spans="1:9" ht="16" x14ac:dyDescent="0.2">
      <c r="A39" s="16"/>
      <c r="B39" s="124" t="s">
        <v>76</v>
      </c>
      <c r="C39" s="124"/>
      <c r="D39" s="124"/>
      <c r="E39" s="124"/>
      <c r="F39" s="124"/>
      <c r="G39" s="124"/>
      <c r="H39" s="124"/>
      <c r="I39" s="124"/>
    </row>
    <row r="40" spans="1:9" x14ac:dyDescent="0.15">
      <c r="A40" s="16"/>
      <c r="B40" s="16"/>
      <c r="C40" s="16"/>
      <c r="D40" s="16"/>
      <c r="E40" s="16"/>
      <c r="F40" s="70"/>
      <c r="G40" s="17"/>
      <c r="H40" s="17"/>
    </row>
    <row r="41" spans="1:9" ht="3.75" customHeight="1" x14ac:dyDescent="0.15">
      <c r="A41" s="16"/>
      <c r="B41" s="16"/>
      <c r="C41" s="16"/>
      <c r="D41" s="16"/>
      <c r="E41" s="70"/>
      <c r="F41" s="70"/>
      <c r="G41" s="17"/>
      <c r="H41" s="17"/>
    </row>
    <row r="42" spans="1:9" ht="14.75" customHeight="1" x14ac:dyDescent="0.2">
      <c r="A42" s="16"/>
      <c r="B42" s="124" t="s">
        <v>53</v>
      </c>
      <c r="C42" s="124"/>
      <c r="D42" s="124"/>
      <c r="E42" s="124"/>
      <c r="F42" s="124"/>
      <c r="G42" s="124"/>
      <c r="H42" s="124"/>
      <c r="I42" s="124"/>
    </row>
    <row r="43" spans="1:9" x14ac:dyDescent="0.15">
      <c r="C43" s="70"/>
      <c r="D43" s="70"/>
    </row>
    <row r="44" spans="1:9" x14ac:dyDescent="0.15">
      <c r="E44" s="70"/>
      <c r="F44" s="70"/>
    </row>
    <row r="45" spans="1:9" ht="13.75" customHeight="1" x14ac:dyDescent="0.2">
      <c r="B45" s="124" t="s">
        <v>54</v>
      </c>
      <c r="C45" s="124"/>
      <c r="D45" s="124"/>
      <c r="E45" s="124"/>
      <c r="F45" s="124"/>
      <c r="G45" s="124"/>
      <c r="H45" s="124"/>
      <c r="I45" s="124"/>
    </row>
    <row r="46" spans="1:9" x14ac:dyDescent="0.15">
      <c r="C46" s="71"/>
      <c r="D46" s="71"/>
    </row>
  </sheetData>
  <sheetProtection algorithmName="SHA-512" hashValue="V8lSkb8MmInPhz9vCTcRzTIOLkfzQciyHtmFQwXLjVAfnyyHpOsLN6mdeG+yCIOxXmvXqjp27q14q9igavkWCQ==" saltValue="KNjRzjBcf+u0nK38H/g07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63" sqref="A63"/>
    </sheetView>
  </sheetViews>
  <sheetFormatPr baseColWidth="10" defaultColWidth="8.83203125" defaultRowHeight="13" x14ac:dyDescent="0.15"/>
  <cols>
    <col min="1" max="1" width="116.6640625" customWidth="1"/>
  </cols>
  <sheetData/>
  <sheetProtection algorithmName="SHA-512" hashValue="ZUNzu6I/xF59aA1e+w9f5KN11YjpZzhrUutvvOnanvq+2xR6eyhgPC0Ntlrjvq+bdNM51IY22cObSOJ4OzV4gQ==" saltValue="ia3fdh3qjDcAAvypEc7VJ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AST</vt:lpstr>
      <vt:lpstr>GRAD CHECK</vt:lpstr>
      <vt:lpstr>ADVISOR'S NOTES</vt:lpstr>
      <vt:lpstr>CourseLeaf Degree Sheet</vt:lpstr>
      <vt:lpstr>AST!Print_Area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2021-04-09T18:24:27Z</cp:lastPrinted>
  <dcterms:created xsi:type="dcterms:W3CDTF">2011-07-12T20:37:04Z</dcterms:created>
  <dcterms:modified xsi:type="dcterms:W3CDTF">2022-12-19T17:15:31Z</dcterms:modified>
</cp:coreProperties>
</file>