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CC693904-7130-834C-835F-BE67BD5C717F}" xr6:coauthVersionLast="47" xr6:coauthVersionMax="47" xr10:uidLastSave="{00000000-0000-0000-0000-000000000000}"/>
  <bookViews>
    <workbookView xWindow="0" yWindow="500" windowWidth="29040" windowHeight="15840" xr2:uid="{00000000-000D-0000-FFFF-FFFF00000000}"/>
  </bookViews>
  <sheets>
    <sheet name="PASS-CPM" sheetId="3" r:id="rId1"/>
    <sheet name="GRAD CHECK" sheetId="9" r:id="rId2"/>
    <sheet name="ADVISOR'S NOTES" sheetId="1" r:id="rId3"/>
  </sheets>
  <definedNames>
    <definedName name="_xlnm.Print_Area" localSheetId="1">'GRAD CHECK'!$A$1:$I$46</definedName>
    <definedName name="_xlnm.Print_Area" localSheetId="0">'PASS-CPM'!$A$1:$AI$43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 i="3" l="1"/>
  <c r="Q29" i="3"/>
  <c r="Q28" i="3"/>
  <c r="Q27" i="3"/>
  <c r="Q26" i="3"/>
  <c r="E29" i="3"/>
  <c r="F29" i="3"/>
  <c r="G29" i="3"/>
  <c r="M29" i="3"/>
  <c r="N29" i="3"/>
  <c r="O29" i="3"/>
  <c r="E30" i="3"/>
  <c r="F30" i="3"/>
  <c r="G30" i="3"/>
  <c r="M30" i="3"/>
  <c r="N30" i="3"/>
  <c r="O30" i="3"/>
  <c r="E31" i="3"/>
  <c r="F31" i="3"/>
  <c r="G31" i="3"/>
  <c r="M31" i="3"/>
  <c r="N31" i="3"/>
  <c r="O31" i="3"/>
  <c r="E32" i="3"/>
  <c r="F32" i="3"/>
  <c r="G32" i="3"/>
  <c r="M32" i="3"/>
  <c r="N32" i="3"/>
  <c r="O32" i="3"/>
  <c r="E33" i="3"/>
  <c r="F33" i="3"/>
  <c r="G33" i="3"/>
  <c r="M33" i="3"/>
  <c r="N33" i="3"/>
  <c r="O33" i="3"/>
  <c r="E34" i="3"/>
  <c r="F34" i="3"/>
  <c r="G34" i="3"/>
  <c r="M34" i="3"/>
  <c r="N34" i="3"/>
  <c r="O34" i="3"/>
  <c r="E35" i="3"/>
  <c r="F35" i="3"/>
  <c r="G35" i="3"/>
  <c r="M35" i="3"/>
  <c r="N35" i="3"/>
  <c r="O35" i="3"/>
  <c r="E36" i="3"/>
  <c r="F36" i="3"/>
  <c r="G36" i="3"/>
  <c r="M36" i="3"/>
  <c r="N36" i="3"/>
  <c r="O36" i="3"/>
  <c r="E37" i="3"/>
  <c r="F37" i="3"/>
  <c r="G37" i="3"/>
  <c r="M37" i="3"/>
  <c r="N37" i="3"/>
  <c r="O37" i="3"/>
  <c r="E38" i="3"/>
  <c r="F38" i="3"/>
  <c r="G38" i="3"/>
  <c r="M38" i="3"/>
  <c r="N38" i="3"/>
  <c r="O38" i="3"/>
  <c r="E39" i="3"/>
  <c r="F39" i="3"/>
  <c r="G39" i="3"/>
  <c r="M39" i="3"/>
  <c r="N39" i="3"/>
  <c r="O39" i="3"/>
  <c r="E40" i="3"/>
  <c r="F40" i="3"/>
  <c r="G40" i="3"/>
  <c r="M40" i="3"/>
  <c r="N40" i="3"/>
  <c r="O40" i="3"/>
  <c r="E41" i="3"/>
  <c r="F41" i="3"/>
  <c r="G41" i="3"/>
  <c r="M41" i="3"/>
  <c r="N41" i="3"/>
  <c r="O41" i="3"/>
  <c r="E42" i="3"/>
  <c r="F42" i="3"/>
  <c r="G42" i="3"/>
  <c r="M42" i="3"/>
  <c r="N42" i="3"/>
  <c r="O42" i="3"/>
  <c r="E43" i="3"/>
  <c r="F43" i="3"/>
  <c r="G43" i="3"/>
  <c r="M43" i="3"/>
  <c r="N43" i="3"/>
  <c r="O43" i="3"/>
  <c r="AF18" i="3" l="1"/>
  <c r="AE18" i="3"/>
  <c r="AD18" i="3"/>
  <c r="AF17" i="3"/>
  <c r="AE17" i="3"/>
  <c r="AD17" i="3"/>
  <c r="AF16" i="3" l="1"/>
  <c r="AE16" i="3"/>
  <c r="AD16" i="3"/>
  <c r="AF15" i="3"/>
  <c r="AE15" i="3"/>
  <c r="AD15" i="3"/>
  <c r="AF14" i="3"/>
  <c r="AE14" i="3"/>
  <c r="AD14" i="3"/>
  <c r="AF13" i="3"/>
  <c r="AE13" i="3"/>
  <c r="AD13" i="3"/>
  <c r="AF12" i="3"/>
  <c r="AE12" i="3"/>
  <c r="AD12" i="3"/>
  <c r="AF11" i="3"/>
  <c r="AE11" i="3"/>
  <c r="AD11" i="3"/>
  <c r="AF10" i="3"/>
  <c r="AE10" i="3"/>
  <c r="AD10" i="3"/>
  <c r="AF9" i="3"/>
  <c r="AE9" i="3"/>
  <c r="AD9" i="3"/>
  <c r="V22" i="3"/>
  <c r="U22" i="3"/>
  <c r="T22" i="3"/>
  <c r="V21" i="3"/>
  <c r="U21" i="3"/>
  <c r="T21" i="3"/>
  <c r="V20" i="3"/>
  <c r="U20" i="3"/>
  <c r="T20" i="3"/>
  <c r="V19" i="3"/>
  <c r="U19" i="3"/>
  <c r="T19" i="3"/>
  <c r="V18" i="3"/>
  <c r="U18" i="3"/>
  <c r="T18" i="3"/>
  <c r="V17" i="3"/>
  <c r="U17" i="3"/>
  <c r="T17" i="3"/>
  <c r="E10" i="9" l="1"/>
  <c r="V13" i="3" l="1"/>
  <c r="U13" i="3"/>
  <c r="T13" i="3"/>
  <c r="T7" i="3"/>
  <c r="U7" i="3"/>
  <c r="V7" i="3"/>
  <c r="T8" i="3"/>
  <c r="U8" i="3"/>
  <c r="V8" i="3"/>
  <c r="T9" i="3"/>
  <c r="U9" i="3"/>
  <c r="V9" i="3"/>
  <c r="V10" i="3"/>
  <c r="U10" i="3"/>
  <c r="T10" i="3"/>
  <c r="V11" i="3"/>
  <c r="U11" i="3"/>
  <c r="T11" i="3"/>
  <c r="V12" i="3"/>
  <c r="U12" i="3"/>
  <c r="T12" i="3"/>
  <c r="V14" i="3"/>
  <c r="U14" i="3"/>
  <c r="T14" i="3"/>
  <c r="AF39" i="3" l="1"/>
  <c r="AE39" i="3"/>
  <c r="AD39" i="3"/>
  <c r="AF38" i="3"/>
  <c r="AE38" i="3"/>
  <c r="AD38" i="3"/>
  <c r="AF37" i="3"/>
  <c r="AE37" i="3"/>
  <c r="AD37" i="3"/>
  <c r="AF36" i="3"/>
  <c r="AE36" i="3"/>
  <c r="AD36" i="3"/>
  <c r="G17" i="3"/>
  <c r="F17" i="3"/>
  <c r="E17" i="3"/>
  <c r="B16" i="9" l="1"/>
  <c r="E13" i="9"/>
  <c r="B10" i="9"/>
  <c r="B7" i="9"/>
  <c r="O28" i="3" l="1"/>
  <c r="N28" i="3"/>
  <c r="M28" i="3"/>
  <c r="G28" i="3"/>
  <c r="F28" i="3"/>
  <c r="E28" i="3"/>
  <c r="G21" i="3"/>
  <c r="F21" i="3"/>
  <c r="E21" i="3"/>
  <c r="G20" i="3"/>
  <c r="F20" i="3"/>
  <c r="E20" i="3"/>
  <c r="G19" i="3"/>
  <c r="F19" i="3"/>
  <c r="E19" i="3"/>
  <c r="V16" i="3"/>
  <c r="U16" i="3"/>
  <c r="T16" i="3"/>
  <c r="G18" i="3"/>
  <c r="F18" i="3"/>
  <c r="E18" i="3"/>
  <c r="G16" i="3"/>
  <c r="F16" i="3"/>
  <c r="E16" i="3"/>
  <c r="G15" i="3"/>
  <c r="F15" i="3"/>
  <c r="E15" i="3"/>
  <c r="G14" i="3"/>
  <c r="F14" i="3"/>
  <c r="E14" i="3"/>
  <c r="V15" i="3"/>
  <c r="U15" i="3"/>
  <c r="T15" i="3"/>
  <c r="G13" i="3"/>
  <c r="F13" i="3"/>
  <c r="E13" i="3"/>
  <c r="G12" i="3"/>
  <c r="F12" i="3"/>
  <c r="E12" i="3"/>
  <c r="G11" i="3"/>
  <c r="F11" i="3"/>
  <c r="E11" i="3"/>
  <c r="G10" i="3"/>
  <c r="F10" i="3"/>
  <c r="E10" i="3"/>
  <c r="G9" i="3"/>
  <c r="F9" i="3"/>
  <c r="E9" i="3"/>
  <c r="G8" i="3"/>
  <c r="F8" i="3"/>
  <c r="E8" i="3"/>
  <c r="G7" i="3"/>
  <c r="F7" i="3"/>
  <c r="E7" i="3"/>
  <c r="F20" i="9" l="1"/>
  <c r="E16" i="9"/>
  <c r="C20" i="9"/>
  <c r="F21" i="9"/>
  <c r="Q31" i="3" l="1"/>
  <c r="E19"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Kayla Grant</author>
    <author>Hood, Patty</author>
    <author>Mangold, Rose</author>
    <author>Windows User</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C9" authorId="1" shapeId="0" xr:uid="{00000000-0006-0000-0000-000003000000}">
      <text>
        <r>
          <rPr>
            <sz val="9"/>
            <color indexed="81"/>
            <rFont val="Tahoma"/>
            <family val="2"/>
          </rPr>
          <t>or 1483 or 1493</t>
        </r>
      </text>
    </comment>
    <comment ref="S9" authorId="2" shapeId="0" xr:uid="{00000000-0006-0000-0000-000004000000}">
      <text>
        <r>
          <rPr>
            <sz val="9"/>
            <color indexed="81"/>
            <rFont val="Tahoma"/>
            <family val="2"/>
          </rPr>
          <t>or BCOM 3113 or 3443
or ENGL 3323</t>
        </r>
      </text>
    </comment>
    <comment ref="S10" authorId="3" shapeId="0" xr:uid="{00000000-0006-0000-0000-000005000000}">
      <text>
        <r>
          <rPr>
            <sz val="9"/>
            <color indexed="81"/>
            <rFont val="Tahoma"/>
            <family val="2"/>
          </rPr>
          <t>or SPCH 2713 or 3733</t>
        </r>
      </text>
    </comment>
    <comment ref="AC10" authorId="3" shapeId="0" xr:uid="{00000000-0006-0000-0000-000006000000}">
      <text>
        <r>
          <rPr>
            <sz val="9"/>
            <color indexed="81"/>
            <rFont val="Tahoma"/>
            <family val="2"/>
          </rPr>
          <t>or 3263 or 4463</t>
        </r>
      </text>
    </comment>
    <comment ref="AC14" authorId="3" shapeId="0" xr:uid="{00000000-0006-0000-0000-000007000000}">
      <text>
        <r>
          <rPr>
            <sz val="9"/>
            <color indexed="81"/>
            <rFont val="Tahoma"/>
            <family val="2"/>
          </rPr>
          <t xml:space="preserve"> or 4573 or 4933</t>
        </r>
      </text>
    </comment>
    <comment ref="C15" authorId="1" shapeId="0" xr:uid="{00000000-0006-0000-0000-000008000000}">
      <text>
        <r>
          <rPr>
            <sz val="9"/>
            <color indexed="81"/>
            <rFont val="Tahoma"/>
            <family val="2"/>
          </rPr>
          <t>or 1215</t>
        </r>
      </text>
    </comment>
    <comment ref="S15" authorId="2" shapeId="0" xr:uid="{00000000-0006-0000-0000-000009000000}">
      <text>
        <r>
          <rPr>
            <sz val="9"/>
            <color indexed="81"/>
            <rFont val="Tahoma"/>
            <family val="2"/>
          </rPr>
          <t>or 4990
3 hours</t>
        </r>
      </text>
    </comment>
    <comment ref="AC16" authorId="4" shapeId="0" xr:uid="{00000000-0006-0000-0000-00000A000000}">
      <text>
        <r>
          <rPr>
            <sz val="9"/>
            <color indexed="81"/>
            <rFont val="Tahoma"/>
            <family val="2"/>
          </rPr>
          <t>or ANSI 3423</t>
        </r>
      </text>
    </comment>
    <comment ref="C17" authorId="2" shapeId="0" xr:uid="{00000000-0006-0000-0000-00000B000000}">
      <text>
        <r>
          <rPr>
            <sz val="9"/>
            <color indexed="81"/>
            <rFont val="Tahoma"/>
            <family val="2"/>
          </rPr>
          <t>course designated
A, H, N, or S</t>
        </r>
      </text>
    </comment>
    <comment ref="AC17" authorId="3" shapeId="0" xr:uid="{00000000-0006-0000-0000-00000C000000}">
      <text>
        <r>
          <rPr>
            <sz val="9"/>
            <color indexed="81"/>
            <rFont val="Tahoma"/>
            <family val="2"/>
          </rPr>
          <t>or NREM 4603</t>
        </r>
      </text>
    </comment>
    <comment ref="C18" authorId="2" shapeId="0" xr:uid="{00000000-0006-0000-0000-00000D000000}">
      <text>
        <r>
          <rPr>
            <sz val="9"/>
            <color indexed="81"/>
            <rFont val="Tahoma"/>
            <family val="2"/>
          </rPr>
          <t>course designated
A, H, N, or S</t>
        </r>
      </text>
    </comment>
    <comment ref="C19" authorId="2" shapeId="0" xr:uid="{00000000-0006-0000-0000-00000E000000}">
      <text>
        <r>
          <rPr>
            <sz val="9"/>
            <color indexed="81"/>
            <rFont val="Tahoma"/>
            <family val="2"/>
          </rPr>
          <t>course designated
A, H, N, or S</t>
        </r>
      </text>
    </comment>
    <comment ref="S19" authorId="3" shapeId="0" xr:uid="{00000000-0006-0000-0000-00000F000000}">
      <text>
        <r>
          <rPr>
            <sz val="9"/>
            <color indexed="81"/>
            <rFont val="Tahoma"/>
            <family val="2"/>
          </rPr>
          <t>or 2103 or 2144</t>
        </r>
      </text>
    </comment>
    <comment ref="S21" authorId="4" shapeId="0" xr:uid="{00000000-0006-0000-0000-000010000000}">
      <text>
        <r>
          <rPr>
            <sz val="9"/>
            <color indexed="81"/>
            <rFont val="Tahoma"/>
            <family val="2"/>
          </rPr>
          <t>or 1225</t>
        </r>
      </text>
    </comment>
    <comment ref="S22" authorId="3" shapeId="0" xr:uid="{00000000-0006-0000-0000-000011000000}">
      <text>
        <r>
          <rPr>
            <sz val="9"/>
            <color indexed="81"/>
            <rFont val="Tahoma"/>
            <family val="2"/>
          </rPr>
          <t>&amp; CHEM 3012
or BIOC 2344
or PHYS 1014</t>
        </r>
      </text>
    </comment>
  </commentList>
</comments>
</file>

<file path=xl/sharedStrings.xml><?xml version="1.0" encoding="utf-8"?>
<sst xmlns="http://schemas.openxmlformats.org/spreadsheetml/2006/main" count="125" uniqueCount="81">
  <si>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</si>
  <si>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</si>
  <si>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</si>
  <si>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</si>
  <si>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</si>
  <si>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</si>
  <si>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</si>
  <si>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</si>
  <si>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</si>
  <si>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</si>
  <si>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</si>
  <si>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</si>
  <si>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</si>
  <si>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</si>
  <si>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</si>
  <si>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</si>
  <si>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</si>
  <si>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</si>
  <si>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</si>
  <si>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</si>
  <si>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</si>
  <si>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</si>
  <si>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</si>
  <si>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</si>
  <si>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</si>
  <si>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</si>
  <si>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</si>
  <si>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</si>
  <si>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</si>
  <si>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</si>
  <si>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</si>
  <si>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</si>
  <si>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</si>
  <si>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</si>
  <si>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</si>
  <si>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</si>
  <si>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</si>
  <si>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</si>
  <si>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</si>
  <si>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</si>
  <si>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</si>
  <si>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</si>
  <si>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</si>
  <si>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</si>
  <si>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</si>
  <si>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</si>
  <si>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</si>
  <si>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PLNT</t>
  </si>
  <si>
    <t>SOIL</t>
  </si>
  <si>
    <t>Total Hours to Date:</t>
  </si>
  <si>
    <t>(hrs. = current courses + deficiencies)</t>
  </si>
  <si>
    <t>APPROVED BY:</t>
  </si>
  <si>
    <t>STAT</t>
  </si>
  <si>
    <t>NOTES:</t>
  </si>
  <si>
    <t>(N)</t>
  </si>
  <si>
    <t>GENED</t>
  </si>
  <si>
    <t>AGCM</t>
  </si>
  <si>
    <r>
      <t>_______________________________________________________________</t>
    </r>
    <r>
      <rPr>
        <sz val="12"/>
        <rFont val="Times New Roman"/>
        <family val="1"/>
      </rPr>
      <t xml:space="preserve"> Department Head/Date Signed</t>
    </r>
  </si>
  <si>
    <t>EARNED U/D HOURS (40)</t>
  </si>
  <si>
    <t>GPA U/D HOURS</t>
  </si>
  <si>
    <t>ENTO</t>
  </si>
  <si>
    <t>PBIO</t>
  </si>
  <si>
    <t>PASS-CPM</t>
  </si>
  <si>
    <t>ANSI</t>
  </si>
  <si>
    <t>FERGUSON COLLEGE OF AGRICULTURE</t>
  </si>
  <si>
    <t>Upper-Division GPA:</t>
  </si>
  <si>
    <t>Total  Upper-Div. Hours to Date:</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</si>
  <si>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</si>
  <si>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</si>
  <si>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</si>
  <si>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r>
      <t>______________________________________________________</t>
    </r>
    <r>
      <rPr>
        <u/>
        <sz val="10"/>
        <rFont val="Times New Roman"/>
        <family val="1"/>
      </rPr>
      <t xml:space="preserve"> </t>
    </r>
    <r>
      <rPr>
        <sz val="10"/>
        <rFont val="Times New Roman"/>
        <family val="1"/>
      </rPr>
      <t xml:space="preserve">_____________ </t>
    </r>
    <r>
      <rPr>
        <sz val="12"/>
        <rFont val="Times New Roman"/>
        <family val="1"/>
      </rPr>
      <t>Assoc. Dean/Date Signed</t>
    </r>
  </si>
  <si>
    <t>General Education Requirements:  40 Hours</t>
  </si>
  <si>
    <t>College/Dept. Requirements:  47 Hours</t>
  </si>
  <si>
    <t>Major Requirements:  33 Hours</t>
  </si>
  <si>
    <t>Major Requirements:  29 Hours</t>
  </si>
  <si>
    <t>Related Courses:  4 Hours</t>
  </si>
  <si>
    <t>LNAME, FNAME</t>
  </si>
  <si>
    <t>ADVISOR</t>
  </si>
  <si>
    <t>Elective Hours:</t>
  </si>
  <si>
    <t>Ag</t>
  </si>
  <si>
    <t>2021-22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</si>
</sst>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i/>
      <sz val="16"/>
      <name val="Arial"/>
      <family val="2"/>
    </font>
    <font>
      <sz val="16"/>
      <name val="Arial"/>
      <family val="2"/>
    </font>
    <font>
      <u/>
      <sz val="10"/>
      <name val="Times New Roman"/>
      <family val="1"/>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8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2" xfId="2" applyFont="1" applyBorder="1" applyAlignment="1" applyProtection="1">
      <alignment horizontal="left"/>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Alignment="1" applyProtection="1">
      <alignment horizontal="right"/>
      <protection locked="0"/>
    </xf>
    <xf numFmtId="0" fontId="11" fillId="0" borderId="13" xfId="2" applyBorder="1" applyProtection="1">
      <protection hidden="1"/>
    </xf>
    <xf numFmtId="0" fontId="11" fillId="0" borderId="14" xfId="2" applyBorder="1" applyProtection="1">
      <protection hidden="1"/>
    </xf>
    <xf numFmtId="0" fontId="11" fillId="0" borderId="15" xfId="2" applyBorder="1" applyProtection="1">
      <protection hidden="1"/>
    </xf>
    <xf numFmtId="0" fontId="11" fillId="2" borderId="16"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11" xfId="2" applyFont="1" applyBorder="1" applyAlignment="1" applyProtection="1">
      <alignment horizontal="center"/>
      <protection locked="0"/>
    </xf>
    <xf numFmtId="0" fontId="11" fillId="0" borderId="0" xfId="2" applyBorder="1" applyAlignment="1" applyProtection="1">
      <alignment horizontal="left"/>
      <protection hidden="1"/>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Protection="1">
      <protection locked="0" hidden="1"/>
    </xf>
    <xf numFmtId="0" fontId="4" fillId="0" borderId="0" xfId="2" applyFont="1" applyAlignment="1" applyProtection="1">
      <protection hidden="1"/>
    </xf>
    <xf numFmtId="0" fontId="21" fillId="0" borderId="0" xfId="3" applyAlignment="1" applyProtection="1"/>
    <xf numFmtId="0" fontId="8" fillId="0" borderId="0" xfId="1" applyFont="1" applyProtection="1">
      <protection locked="0"/>
    </xf>
    <xf numFmtId="0" fontId="8" fillId="0" borderId="0" xfId="1" applyFont="1" applyAlignment="1" applyProtection="1">
      <alignment horizontal="left"/>
    </xf>
    <xf numFmtId="0" fontId="9" fillId="0" borderId="0" xfId="1" applyFont="1" applyAlignment="1" applyProtection="1">
      <alignment horizontal="left"/>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Border="1" applyAlignment="1" applyProtection="1">
      <alignment horizontal="left"/>
      <protection hidden="1"/>
    </xf>
    <xf numFmtId="0" fontId="8" fillId="0" borderId="0" xfId="1" applyFont="1" applyAlignment="1" applyProtection="1">
      <alignment horizontal="center"/>
      <protection locked="0"/>
    </xf>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1" fontId="8" fillId="0" borderId="0" xfId="1" applyNumberFormat="1" applyFont="1" applyAlignment="1" applyProtection="1">
      <alignment horizontal="left"/>
    </xf>
    <xf numFmtId="0" fontId="11" fillId="0" borderId="0" xfId="2" applyAlignment="1" applyProtection="1"/>
    <xf numFmtId="0" fontId="12" fillId="0" borderId="0" xfId="2" applyFont="1" applyBorder="1" applyAlignment="1" applyProtection="1"/>
    <xf numFmtId="0" fontId="2" fillId="0" borderId="2" xfId="2" applyFont="1" applyBorder="1" applyAlignment="1" applyProtection="1">
      <alignment horizontal="left"/>
    </xf>
    <xf numFmtId="0" fontId="2" fillId="0" borderId="0" xfId="2" applyFont="1" applyBorder="1" applyAlignment="1" applyProtection="1">
      <protection locked="0"/>
    </xf>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center"/>
    </xf>
    <xf numFmtId="0" fontId="0" fillId="0" borderId="10" xfId="2" applyFont="1" applyBorder="1" applyProtection="1">
      <protection locked="0"/>
    </xf>
    <xf numFmtId="0" fontId="0" fillId="0" borderId="3" xfId="2" applyFont="1" applyBorder="1" applyAlignment="1" applyProtection="1">
      <alignment horizontal="center"/>
      <protection locked="0"/>
    </xf>
    <xf numFmtId="0" fontId="2" fillId="0" borderId="0" xfId="2" applyFont="1" applyBorder="1"/>
    <xf numFmtId="0" fontId="2" fillId="0" borderId="0" xfId="2" applyFont="1" applyBorder="1" applyAlignment="1" applyProtection="1">
      <alignment horizontal="left"/>
      <protection locked="0"/>
    </xf>
    <xf numFmtId="0" fontId="2" fillId="0" borderId="0" xfId="2" applyFont="1" applyBorder="1" applyProtection="1"/>
    <xf numFmtId="0" fontId="2" fillId="0" borderId="0" xfId="2" applyFont="1" applyFill="1" applyBorder="1" applyAlignment="1" applyProtection="1"/>
    <xf numFmtId="0" fontId="0" fillId="0" borderId="0" xfId="2" applyFont="1" applyBorder="1" applyProtection="1">
      <protection locked="0" hidden="1"/>
    </xf>
    <xf numFmtId="0" fontId="1"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0" xfId="2" applyFont="1" applyProtection="1">
      <protection locked="0"/>
    </xf>
    <xf numFmtId="0" fontId="0" fillId="0" borderId="0" xfId="2" applyFont="1" applyProtection="1">
      <protection locked="0"/>
    </xf>
    <xf numFmtId="0" fontId="2" fillId="0" borderId="11" xfId="2" applyFont="1" applyBorder="1" applyAlignment="1" applyProtection="1">
      <alignment horizontal="right"/>
      <protection locked="0"/>
    </xf>
    <xf numFmtId="14" fontId="8" fillId="0" borderId="0" xfId="0" applyNumberFormat="1" applyFont="1" applyAlignment="1" applyProtection="1">
      <protection locked="0"/>
    </xf>
    <xf numFmtId="0" fontId="0" fillId="0" borderId="0" xfId="2" applyFont="1"/>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164" fontId="25" fillId="3" borderId="3" xfId="2" applyNumberFormat="1" applyFont="1" applyFill="1" applyBorder="1" applyAlignment="1" applyProtection="1">
      <alignment horizontal="center"/>
      <protection locked="0"/>
    </xf>
    <xf numFmtId="0" fontId="0" fillId="0" borderId="17" xfId="2" applyFont="1" applyBorder="1" applyAlignment="1" applyProtection="1">
      <alignment horizontal="center"/>
      <protection locked="0"/>
    </xf>
    <xf numFmtId="0" fontId="1" fillId="0" borderId="0" xfId="2" applyFont="1" applyBorder="1" applyAlignment="1" applyProtection="1">
      <alignment horizontal="left"/>
      <protection hidden="1"/>
    </xf>
    <xf numFmtId="0" fontId="2" fillId="0" borderId="0" xfId="2" applyFont="1" applyBorder="1" applyAlignment="1" applyProtection="1">
      <alignment horizontal="left"/>
      <protection locked="0"/>
    </xf>
    <xf numFmtId="0" fontId="2" fillId="0" borderId="5"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left"/>
      <protection locked="0"/>
    </xf>
    <xf numFmtId="0" fontId="2" fillId="0" borderId="2" xfId="2" applyFont="1" applyBorder="1" applyAlignment="1" applyProtection="1">
      <alignment horizontal="left"/>
      <protection hidden="1"/>
    </xf>
    <xf numFmtId="0" fontId="2" fillId="0" borderId="4" xfId="2" applyFont="1" applyBorder="1" applyAlignment="1" applyProtection="1">
      <alignment horizontal="left"/>
      <protection locked="0" hidden="1"/>
    </xf>
    <xf numFmtId="0" fontId="2" fillId="0" borderId="4" xfId="2" applyFont="1" applyBorder="1" applyAlignment="1" applyProtection="1">
      <alignment horizontal="left"/>
      <protection hidden="1"/>
    </xf>
    <xf numFmtId="0" fontId="2" fillId="0" borderId="4" xfId="2" applyFont="1" applyBorder="1" applyAlignment="1" applyProtection="1">
      <alignment horizontal="left"/>
      <protection locked="0"/>
    </xf>
    <xf numFmtId="0" fontId="2" fillId="0" borderId="18" xfId="2" applyFont="1" applyBorder="1" applyProtection="1">
      <protection locked="0" hidden="1"/>
    </xf>
    <xf numFmtId="0" fontId="2" fillId="0" borderId="0" xfId="2" applyFont="1" applyBorder="1" applyProtection="1">
      <protection locked="0" hidden="1"/>
    </xf>
    <xf numFmtId="0" fontId="2" fillId="0" borderId="2" xfId="2" applyFont="1" applyBorder="1" applyAlignment="1" applyProtection="1">
      <alignment horizontal="left"/>
      <protection locked="0" hidden="1"/>
    </xf>
    <xf numFmtId="1" fontId="11" fillId="0" borderId="7"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2" fontId="11" fillId="0" borderId="6" xfId="2" applyNumberFormat="1" applyBorder="1" applyAlignment="1" applyProtection="1">
      <alignment horizontal="center"/>
      <protection hidden="1"/>
    </xf>
    <xf numFmtId="1" fontId="2" fillId="0" borderId="9"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0" fontId="2" fillId="0" borderId="3" xfId="2" applyFont="1" applyBorder="1" applyAlignment="1" applyProtection="1">
      <alignment horizontal="left"/>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1" fillId="0" borderId="3" xfId="2" applyBorder="1" applyAlignment="1" applyProtection="1">
      <alignment horizontal="left"/>
      <protection locked="0"/>
    </xf>
    <xf numFmtId="0" fontId="11" fillId="0" borderId="3" xfId="2"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23" fillId="0" borderId="0" xfId="2" applyFont="1" applyBorder="1" applyAlignment="1" applyProtection="1">
      <alignment horizontal="center"/>
      <protection locked="0"/>
    </xf>
    <xf numFmtId="0" fontId="26" fillId="0" borderId="0" xfId="2" applyFont="1" applyBorder="1" applyAlignment="1" applyProtection="1">
      <alignment horizontal="center"/>
      <protection locked="0"/>
    </xf>
    <xf numFmtId="0" fontId="22" fillId="0" borderId="0" xfId="2" applyFont="1" applyBorder="1" applyAlignment="1" applyProtection="1">
      <protection locked="0"/>
    </xf>
    <xf numFmtId="0" fontId="13" fillId="0" borderId="0" xfId="2" applyFont="1" applyBorder="1" applyAlignment="1" applyProtection="1">
      <alignment horizontal="center"/>
      <protection hidden="1"/>
    </xf>
    <xf numFmtId="0" fontId="0" fillId="0" borderId="0" xfId="2" applyFont="1" applyBorder="1" applyAlignment="1" applyProtection="1">
      <alignment horizontal="center"/>
      <protection locked="0"/>
    </xf>
    <xf numFmtId="0" fontId="11" fillId="0" borderId="0" xfId="2"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0" xfId="2" applyFont="1" applyBorder="1" applyAlignment="1" applyProtection="1">
      <protection locked="0"/>
    </xf>
    <xf numFmtId="0" fontId="11" fillId="0" borderId="6" xfId="2" applyBorder="1" applyAlignment="1" applyProtection="1">
      <alignment horizontal="center"/>
      <protection hidden="1"/>
    </xf>
    <xf numFmtId="0" fontId="19" fillId="0" borderId="0" xfId="2" applyFont="1" applyAlignment="1" applyProtection="1">
      <protection hidden="1"/>
    </xf>
    <xf numFmtId="0" fontId="2" fillId="0" borderId="5" xfId="2" applyFont="1" applyBorder="1" applyAlignment="1" applyProtection="1">
      <alignment horizontal="left"/>
      <protection locked="0"/>
    </xf>
    <xf numFmtId="0" fontId="2" fillId="0" borderId="17" xfId="2" applyFont="1" applyBorder="1" applyAlignment="1" applyProtection="1">
      <alignment horizontal="left"/>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cellXfs>
  <cellStyles count="4">
    <cellStyle name="Hyperlink" xfId="3" builtinId="8"/>
    <cellStyle name="Normal" xfId="0" builtinId="0"/>
    <cellStyle name="Normal 2" xfId="1" xr:uid="{00000000-0005-0000-0000-000002000000}"/>
    <cellStyle name="Normal 3" xfId="2" xr:uid="{00000000-0005-0000-0000-000003000000}"/>
  </cellStyles>
  <dxfs count="157">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66502</xdr:colOff>
      <xdr:row>35</xdr:row>
      <xdr:rowOff>0</xdr:rowOff>
    </xdr:from>
    <xdr:to>
      <xdr:col>25</xdr:col>
      <xdr:colOff>0</xdr:colOff>
      <xdr:row>42</xdr:row>
      <xdr:rowOff>150393</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92335" y="5719156"/>
          <a:ext cx="2585258" cy="13141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104776</xdr:colOff>
      <xdr:row>41</xdr:row>
      <xdr:rowOff>7100</xdr:rowOff>
    </xdr:from>
    <xdr:to>
      <xdr:col>34</xdr:col>
      <xdr:colOff>819152</xdr:colOff>
      <xdr:row>42</xdr:row>
      <xdr:rowOff>98541</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848351" y="6874625"/>
          <a:ext cx="2828926" cy="26289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000" b="1">
              <a:solidFill>
                <a:schemeClr val="dk1"/>
              </a:solidFill>
              <a:effectLst/>
              <a:latin typeface="+mn-lt"/>
              <a:ea typeface="+mn-ea"/>
              <a:cs typeface="+mn-cs"/>
            </a:rPr>
            <a:t>2.00 GPA OR HIGHER IN UPPER-DIVISION HOURS</a:t>
          </a:r>
          <a:endParaRPr lang="en-US" sz="1000">
            <a:effectLst/>
          </a:endParaRPr>
        </a:p>
      </xdr:txBody>
    </xdr:sp>
    <xdr:clientData/>
  </xdr:twoCellAnchor>
  <xdr:twoCellAnchor>
    <xdr:from>
      <xdr:col>26</xdr:col>
      <xdr:colOff>57843</xdr:colOff>
      <xdr:row>25</xdr:row>
      <xdr:rowOff>84512</xdr:rowOff>
    </xdr:from>
    <xdr:to>
      <xdr:col>34</xdr:col>
      <xdr:colOff>762000</xdr:colOff>
      <xdr:row>33</xdr:row>
      <xdr:rowOff>133349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01418" y="4075487"/>
          <a:ext cx="2818707" cy="15537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ANSI </a:t>
          </a:r>
          <a:r>
            <a:rPr kumimoji="0" lang="en-US" sz="1100" b="0" i="0" u="none" strike="noStrike" kern="0" cap="none" spc="0" normalizeH="0" baseline="0" noProof="0">
              <a:ln>
                <a:noFill/>
              </a:ln>
              <a:solidFill>
                <a:prstClr val="black"/>
              </a:solidFill>
              <a:effectLst/>
              <a:uLnTx/>
              <a:uFillTx/>
              <a:latin typeface="+mn-lt"/>
              <a:ea typeface="+mn-ea"/>
              <a:cs typeface="+mn-cs"/>
            </a:rPr>
            <a:t>1124, 2123, 3543, 3653, 4203, </a:t>
          </a:r>
          <a:r>
            <a:rPr kumimoji="0" lang="en-US" sz="1100" b="1" i="0" u="none" strike="noStrike" kern="0" cap="none" spc="0" normalizeH="0" baseline="0" noProof="0">
              <a:ln>
                <a:noFill/>
              </a:ln>
              <a:solidFill>
                <a:prstClr val="black"/>
              </a:solidFill>
              <a:effectLst/>
              <a:uLnTx/>
              <a:uFillTx/>
              <a:latin typeface="+mn-lt"/>
              <a:ea typeface="+mn-ea"/>
              <a:cs typeface="+mn-cs"/>
            </a:rPr>
            <a:t>AST</a:t>
          </a:r>
          <a:r>
            <a:rPr kumimoji="0" lang="en-US" sz="1100" b="0" i="0" u="none" strike="noStrike" kern="0" cap="none" spc="0" normalizeH="0" baseline="0" noProof="0">
              <a:ln>
                <a:noFill/>
              </a:ln>
              <a:solidFill>
                <a:prstClr val="black"/>
              </a:solidFill>
              <a:effectLst/>
              <a:uLnTx/>
              <a:uFillTx/>
              <a:latin typeface="+mn-lt"/>
              <a:ea typeface="+mn-ea"/>
              <a:cs typeface="+mn-cs"/>
            </a:rPr>
            <a:t> 1413, 2313, 3011 or 3211, 3222, 4112, 4203, 4212 </a:t>
          </a:r>
          <a:r>
            <a:rPr kumimoji="0" lang="en-US" sz="1100" b="1" i="0" u="none" strike="noStrike" kern="0" cap="none" spc="0" normalizeH="0" baseline="0" noProof="0">
              <a:ln>
                <a:noFill/>
              </a:ln>
              <a:solidFill>
                <a:prstClr val="black"/>
              </a:solidFill>
              <a:effectLst/>
              <a:uLnTx/>
              <a:uFillTx/>
              <a:latin typeface="+mn-lt"/>
              <a:ea typeface="+mn-ea"/>
              <a:cs typeface="+mn-cs"/>
            </a:rPr>
            <a:t>ENTO</a:t>
          </a:r>
          <a:r>
            <a:rPr kumimoji="0" lang="en-US" sz="1100" b="0" i="0" u="none" strike="noStrike" kern="0" cap="none" spc="0" normalizeH="0" baseline="0" noProof="0">
              <a:ln>
                <a:noFill/>
              </a:ln>
              <a:solidFill>
                <a:prstClr val="black"/>
              </a:solidFill>
              <a:effectLst/>
              <a:uLnTx/>
              <a:uFillTx/>
              <a:latin typeface="+mn-lt"/>
              <a:ea typeface="+mn-ea"/>
              <a:cs typeface="+mn-cs"/>
            </a:rPr>
            <a:t> 3003, 3021, 3331, 3421, 3461, 4854 or 4923, </a:t>
          </a:r>
          <a:r>
            <a:rPr kumimoji="0" lang="en-US" sz="1100" b="1" i="0" u="none" strike="noStrike" kern="0" cap="none" spc="0" normalizeH="0" baseline="0" noProof="0">
              <a:ln>
                <a:noFill/>
              </a:ln>
              <a:solidFill>
                <a:prstClr val="black"/>
              </a:solidFill>
              <a:effectLst/>
              <a:uLnTx/>
              <a:uFillTx/>
              <a:latin typeface="+mn-lt"/>
              <a:ea typeface="+mn-ea"/>
              <a:cs typeface="+mn-cs"/>
            </a:rPr>
            <a:t>GEOG</a:t>
          </a:r>
          <a:r>
            <a:rPr kumimoji="0" lang="en-US" sz="1100" b="0" i="0" u="none" strike="noStrike" kern="0" cap="none" spc="0" normalizeH="0" baseline="0" noProof="0">
              <a:ln>
                <a:noFill/>
              </a:ln>
              <a:solidFill>
                <a:prstClr val="black"/>
              </a:solidFill>
              <a:effectLst/>
              <a:uLnTx/>
              <a:uFillTx/>
              <a:latin typeface="+mn-lt"/>
              <a:ea typeface="+mn-ea"/>
              <a:cs typeface="+mn-cs"/>
            </a:rPr>
            <a:t> 2344, 3023 or 3033, </a:t>
          </a:r>
          <a:r>
            <a:rPr kumimoji="0" lang="en-US" sz="1100" b="1" i="0" u="none" strike="noStrike" kern="0" cap="none" spc="0" normalizeH="0" baseline="0" noProof="0">
              <a:ln>
                <a:noFill/>
              </a:ln>
              <a:solidFill>
                <a:prstClr val="black"/>
              </a:solidFill>
              <a:effectLst/>
              <a:uLnTx/>
              <a:uFillTx/>
              <a:latin typeface="+mn-lt"/>
              <a:ea typeface="+mn-ea"/>
              <a:cs typeface="+mn-cs"/>
            </a:rPr>
            <a:t>HORT</a:t>
          </a:r>
          <a:r>
            <a:rPr kumimoji="0" lang="en-US" sz="1100" b="0" i="0" u="none" strike="noStrike" kern="0" cap="none" spc="0" normalizeH="0" baseline="0" noProof="0">
              <a:ln>
                <a:noFill/>
              </a:ln>
              <a:solidFill>
                <a:prstClr val="black"/>
              </a:solidFill>
              <a:effectLst/>
              <a:uLnTx/>
              <a:uFillTx/>
              <a:latin typeface="+mn-lt"/>
              <a:ea typeface="+mn-ea"/>
              <a:cs typeface="+mn-cs"/>
            </a:rPr>
            <a:t> 3113, 4133, 4953 or 4963, </a:t>
          </a:r>
          <a:r>
            <a:rPr kumimoji="0" lang="en-US" sz="1100" b="1" i="0" u="none" strike="noStrike" kern="0" cap="none" spc="0" normalizeH="0" baseline="0" noProof="0">
              <a:ln>
                <a:noFill/>
              </a:ln>
              <a:solidFill>
                <a:prstClr val="black"/>
              </a:solidFill>
              <a:effectLst/>
              <a:uLnTx/>
              <a:uFillTx/>
              <a:latin typeface="+mn-lt"/>
              <a:ea typeface="+mn-ea"/>
              <a:cs typeface="+mn-cs"/>
            </a:rPr>
            <a:t>NREM</a:t>
          </a:r>
          <a:r>
            <a:rPr kumimoji="0" lang="en-US" sz="1100" b="0" i="0" u="none" strike="noStrike" kern="0" cap="none" spc="0" normalizeH="0" baseline="0" noProof="0">
              <a:ln>
                <a:noFill/>
              </a:ln>
              <a:solidFill>
                <a:prstClr val="black"/>
              </a:solidFill>
              <a:effectLst/>
              <a:uLnTx/>
              <a:uFillTx/>
              <a:latin typeface="+mn-lt"/>
              <a:ea typeface="+mn-ea"/>
              <a:cs typeface="+mn-cs"/>
            </a:rPr>
            <a:t> 3012, 3013 or 3613, </a:t>
          </a:r>
          <a:r>
            <a:rPr lang="en-US" sz="1100" b="1"/>
            <a:t>PLP </a:t>
          </a:r>
          <a:r>
            <a:rPr lang="en-US" sz="1100" b="0"/>
            <a:t>3343, 3553</a:t>
          </a:r>
          <a:r>
            <a:rPr lang="en-US" sz="1100" b="0" baseline="0"/>
            <a:t> or</a:t>
          </a:r>
          <a:r>
            <a:rPr lang="en-US" sz="1100" b="0"/>
            <a:t> 3663, </a:t>
          </a:r>
          <a:r>
            <a:rPr lang="en-US" sz="1100" b="1" baseline="0"/>
            <a:t>SOIL</a:t>
          </a:r>
          <a:r>
            <a:rPr lang="en-US" sz="1100" b="0" baseline="0"/>
            <a:t> 3433, 4363, 4463, 4483, 4683 or 4893, or </a:t>
          </a:r>
          <a:r>
            <a:rPr kumimoji="0" lang="en-US" sz="1100" b="1" i="0" u="none" strike="noStrike" kern="0" cap="none" spc="0" normalizeH="0" baseline="0" noProof="0">
              <a:ln>
                <a:noFill/>
              </a:ln>
              <a:solidFill>
                <a:prstClr val="black"/>
              </a:solidFill>
              <a:effectLst/>
              <a:uLnTx/>
              <a:uFillTx/>
              <a:latin typeface="+mn-lt"/>
              <a:ea typeface="+mn-ea"/>
              <a:cs typeface="+mn-cs"/>
            </a:rPr>
            <a:t>Upper-Division PLNT, including PLNT 4470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5"/>
  <sheetViews>
    <sheetView showGridLines="0" tabSelected="1" zoomScaleNormal="100" workbookViewId="0">
      <selection activeCell="Y25" sqref="Y25"/>
    </sheetView>
  </sheetViews>
  <sheetFormatPr baseColWidth="10" defaultColWidth="9.1640625" defaultRowHeight="13" x14ac:dyDescent="0.15"/>
  <cols>
    <col min="1" max="1" width="7.5" style="38" customWidth="1"/>
    <col min="2" max="2" width="6.5" style="38" customWidth="1"/>
    <col min="3" max="4" width="3.5" style="38" customWidth="1"/>
    <col min="5" max="5" width="3.5" style="45" hidden="1" customWidth="1"/>
    <col min="6" max="6" width="5.5" style="45" hidden="1" customWidth="1"/>
    <col min="7" max="7" width="6.5" style="45" hidden="1" customWidth="1"/>
    <col min="8" max="8" width="1.83203125" style="45" customWidth="1"/>
    <col min="9" max="10" width="6.5" style="38" customWidth="1"/>
    <col min="11" max="11" width="3.5" style="38" customWidth="1"/>
    <col min="12" max="12" width="4.5" style="38" customWidth="1"/>
    <col min="13" max="13" width="3.5" style="38" hidden="1" customWidth="1"/>
    <col min="14" max="14" width="2.5" style="38" hidden="1" customWidth="1"/>
    <col min="15" max="15" width="3.5" style="45" hidden="1" customWidth="1"/>
    <col min="16" max="16" width="2" style="38" customWidth="1"/>
    <col min="17" max="17" width="6.83203125" style="38" customWidth="1"/>
    <col min="18" max="18" width="5.5" style="38" customWidth="1"/>
    <col min="19" max="19" width="6.5" style="38" customWidth="1"/>
    <col min="20" max="20" width="4.5" style="38" hidden="1" customWidth="1"/>
    <col min="21" max="21" width="5" style="38" hidden="1" customWidth="1"/>
    <col min="22" max="22" width="4.5" style="38" hidden="1" customWidth="1"/>
    <col min="23" max="23" width="2" style="38" customWidth="1"/>
    <col min="24" max="24" width="6.5" style="38" customWidth="1"/>
    <col min="25" max="25" width="10.83203125" style="38" customWidth="1"/>
    <col min="26" max="26" width="1.5" style="38" customWidth="1"/>
    <col min="27" max="27" width="7" style="38" customWidth="1"/>
    <col min="28" max="28" width="6.6640625" style="38" customWidth="1"/>
    <col min="29" max="29" width="7.5" style="38" customWidth="1"/>
    <col min="30" max="30" width="4.5" style="38" hidden="1" customWidth="1"/>
    <col min="31" max="31" width="5.1640625" style="38" hidden="1" customWidth="1"/>
    <col min="32" max="32" width="5.5" style="38" hidden="1" customWidth="1"/>
    <col min="33" max="33" width="2" style="59" customWidth="1"/>
    <col min="34" max="34" width="8.5" style="38" customWidth="1"/>
    <col min="35" max="35" width="13.5" style="38" customWidth="1"/>
    <col min="36" max="36" width="9.1640625" style="59"/>
    <col min="37" max="16384" width="9.1640625" style="38"/>
  </cols>
  <sheetData>
    <row r="1" spans="1:36" s="31" customFormat="1" ht="23.25" customHeight="1" x14ac:dyDescent="0.2">
      <c r="A1" s="29" t="s">
        <v>17</v>
      </c>
      <c r="B1" s="149" t="s">
        <v>76</v>
      </c>
      <c r="C1" s="149"/>
      <c r="D1" s="149"/>
      <c r="E1" s="149"/>
      <c r="F1" s="149"/>
      <c r="G1" s="149"/>
      <c r="H1" s="149"/>
      <c r="I1" s="149"/>
      <c r="J1" s="149"/>
      <c r="K1" s="149"/>
      <c r="L1" s="149"/>
      <c r="M1" s="149"/>
      <c r="N1" s="149"/>
      <c r="O1" s="149"/>
      <c r="P1" s="149"/>
      <c r="Q1" s="149"/>
      <c r="R1" s="29" t="s">
        <v>6</v>
      </c>
      <c r="S1" s="150">
        <v>99999999</v>
      </c>
      <c r="T1" s="150"/>
      <c r="U1" s="150"/>
      <c r="V1" s="150"/>
      <c r="W1" s="150"/>
      <c r="X1" s="150"/>
      <c r="Y1" s="150"/>
      <c r="Z1" s="152" t="s">
        <v>62</v>
      </c>
      <c r="AA1" s="152"/>
      <c r="AB1" s="152"/>
      <c r="AC1" s="29" t="s">
        <v>18</v>
      </c>
      <c r="AD1" s="29"/>
      <c r="AE1" s="29"/>
      <c r="AF1" s="29"/>
      <c r="AG1" s="151" t="s">
        <v>77</v>
      </c>
      <c r="AH1" s="151"/>
      <c r="AI1" s="151"/>
      <c r="AJ1" s="101"/>
    </row>
    <row r="2" spans="1:36" ht="23" hidden="1" x14ac:dyDescent="0.25">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row>
    <row r="3" spans="1:36" ht="18" x14ac:dyDescent="0.2">
      <c r="A3" s="74" t="s">
        <v>71</v>
      </c>
      <c r="B3" s="40"/>
      <c r="C3" s="40"/>
      <c r="D3" s="41"/>
      <c r="E3" s="41"/>
      <c r="F3" s="41"/>
      <c r="G3" s="42"/>
      <c r="H3" s="43"/>
      <c r="I3" s="92"/>
      <c r="J3" s="92"/>
      <c r="K3" s="92"/>
      <c r="L3" s="92"/>
      <c r="M3" s="92"/>
      <c r="N3" s="92"/>
      <c r="O3" s="92"/>
      <c r="P3" s="92"/>
      <c r="Q3" s="74" t="s">
        <v>72</v>
      </c>
      <c r="R3" s="92"/>
      <c r="S3" s="32"/>
      <c r="T3" s="35"/>
      <c r="U3" s="35"/>
      <c r="V3" s="35"/>
      <c r="W3" s="93"/>
      <c r="X3" s="93"/>
      <c r="Y3" s="93"/>
      <c r="Z3" s="30"/>
      <c r="AA3" s="74" t="s">
        <v>73</v>
      </c>
      <c r="AB3" s="44"/>
      <c r="AC3" s="44"/>
      <c r="AD3" s="44"/>
      <c r="AE3" s="44"/>
      <c r="AF3" s="44"/>
      <c r="AG3" s="44"/>
      <c r="AH3" s="44"/>
      <c r="AI3" s="76" t="s">
        <v>80</v>
      </c>
    </row>
    <row r="4" spans="1:36" ht="9" customHeight="1" x14ac:dyDescent="0.1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row>
    <row r="5" spans="1:36" x14ac:dyDescent="0.15">
      <c r="A5" s="46" t="s">
        <v>19</v>
      </c>
      <c r="B5" s="46"/>
      <c r="C5" s="47" t="s">
        <v>20</v>
      </c>
      <c r="D5" s="47"/>
      <c r="E5" s="48" t="s">
        <v>21</v>
      </c>
      <c r="F5" s="48" t="s">
        <v>22</v>
      </c>
      <c r="G5" s="48" t="s">
        <v>23</v>
      </c>
      <c r="H5" s="48"/>
      <c r="I5" s="45"/>
      <c r="J5" s="47" t="s">
        <v>24</v>
      </c>
      <c r="K5" s="47"/>
      <c r="L5" s="47"/>
      <c r="M5" s="45"/>
      <c r="N5" s="45"/>
      <c r="P5" s="45"/>
      <c r="Q5" s="47" t="s">
        <v>19</v>
      </c>
      <c r="R5" s="47"/>
      <c r="S5" s="47" t="s">
        <v>20</v>
      </c>
      <c r="T5" s="48" t="s">
        <v>21</v>
      </c>
      <c r="U5" s="48" t="s">
        <v>22</v>
      </c>
      <c r="V5" s="48" t="s">
        <v>23</v>
      </c>
      <c r="W5" s="45"/>
      <c r="X5" s="47" t="s">
        <v>24</v>
      </c>
      <c r="Y5" s="45"/>
      <c r="Z5" s="45"/>
      <c r="AA5" s="47" t="s">
        <v>19</v>
      </c>
      <c r="AB5" s="47"/>
      <c r="AC5" s="47" t="s">
        <v>20</v>
      </c>
      <c r="AD5" s="48" t="s">
        <v>21</v>
      </c>
      <c r="AE5" s="48" t="s">
        <v>22</v>
      </c>
      <c r="AF5" s="48" t="s">
        <v>23</v>
      </c>
      <c r="AG5" s="41"/>
      <c r="AH5" s="47" t="s">
        <v>24</v>
      </c>
      <c r="AI5" s="45"/>
    </row>
    <row r="6" spans="1:36" ht="9" customHeight="1" x14ac:dyDescent="0.15">
      <c r="A6" s="45"/>
      <c r="B6" s="41"/>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row>
    <row r="7" spans="1:36" x14ac:dyDescent="0.15">
      <c r="A7" s="50" t="s">
        <v>25</v>
      </c>
      <c r="B7" s="125">
        <v>1113</v>
      </c>
      <c r="C7" s="145"/>
      <c r="D7" s="146"/>
      <c r="E7" s="51">
        <f t="shared" ref="E7:E21" si="0">IF(H7&lt;&gt;"",H7,3)*IF(C7="A",4,IF(C7="B",3,IF(C7="C",2,IF(C7="D",1,IF(AND(C7&gt;=0,C7&lt;=4,ISNUMBER(C7)),C7,0)))))</f>
        <v>0</v>
      </c>
      <c r="F7" s="51" t="str">
        <f t="shared" ref="F7:F21" si="1">IF(OR(C7="A",C7="B",C7="C",C7="D",C7="F",AND(C7&gt;=0,C7&lt;=4,ISNUMBER(C7))),IF(H7&lt;&gt;"",H7,3),"")</f>
        <v/>
      </c>
      <c r="G7" s="51" t="str">
        <f t="shared" ref="G7:G21" si="2">IF(OR(C7="A",C7="B",C7="C",C7="D",C7="P",AND(C7&gt;=0,C7&lt;=4,ISNUMBER(C7))),IF(H7&lt;&gt;"",H7,3),"")</f>
        <v/>
      </c>
      <c r="H7" s="52"/>
      <c r="I7" s="142"/>
      <c r="J7" s="142"/>
      <c r="K7" s="142"/>
      <c r="L7" s="142"/>
      <c r="M7" s="53"/>
      <c r="N7" s="53"/>
      <c r="O7" s="53"/>
      <c r="P7" s="45"/>
      <c r="Q7" s="50" t="s">
        <v>26</v>
      </c>
      <c r="R7" s="125">
        <v>1011</v>
      </c>
      <c r="S7" s="107"/>
      <c r="T7" s="51">
        <f>IF(W7&lt;&gt;"",W7,3)*IF(S7="A",4,IF(S7="B",3,IF(S7="C",2,IF(S7="D",1,IF(AND(S7&gt;=0,S7&lt;=4,ISNUMBER(S7)),S7,0)))))</f>
        <v>0</v>
      </c>
      <c r="U7" s="51" t="str">
        <f>IF(OR(S7="A",S7="B",S7="C",S7="D",S7="F",AND(S7&gt;=0,S7&lt;=4,ISNUMBER(S7))),IF(W7&lt;&gt;"",W7,3),"")</f>
        <v/>
      </c>
      <c r="V7" s="51" t="str">
        <f>IF(OR(S7="A",S7="B",S7="C",S7="D",S7="P",AND(S7&gt;=0,S7&lt;=4,ISNUMBER(S7))),IF(W7&lt;&gt;"",W7,3),"")</f>
        <v/>
      </c>
      <c r="W7" s="52">
        <v>1</v>
      </c>
      <c r="X7" s="137"/>
      <c r="Y7" s="141"/>
      <c r="Z7" s="45"/>
      <c r="AA7" s="66" t="s">
        <v>74</v>
      </c>
      <c r="AB7" s="54"/>
      <c r="AC7" s="54"/>
      <c r="AD7" s="41"/>
      <c r="AE7" s="41"/>
      <c r="AF7" s="41"/>
      <c r="AG7" s="42"/>
      <c r="AH7" s="43"/>
      <c r="AI7" s="43"/>
    </row>
    <row r="8" spans="1:36" x14ac:dyDescent="0.15">
      <c r="A8" s="50" t="s">
        <v>25</v>
      </c>
      <c r="B8" s="126">
        <v>1213</v>
      </c>
      <c r="C8" s="145"/>
      <c r="D8" s="146"/>
      <c r="E8" s="51">
        <f t="shared" si="0"/>
        <v>0</v>
      </c>
      <c r="F8" s="51" t="str">
        <f t="shared" si="1"/>
        <v/>
      </c>
      <c r="G8" s="51" t="str">
        <f t="shared" si="2"/>
        <v/>
      </c>
      <c r="H8" s="52"/>
      <c r="I8" s="142"/>
      <c r="J8" s="142"/>
      <c r="K8" s="142"/>
      <c r="L8" s="142"/>
      <c r="M8" s="53"/>
      <c r="N8" s="53"/>
      <c r="O8" s="53"/>
      <c r="P8" s="45"/>
      <c r="Q8" s="68" t="s">
        <v>60</v>
      </c>
      <c r="R8" s="125">
        <v>2993</v>
      </c>
      <c r="S8" s="107"/>
      <c r="T8" s="51">
        <f t="shared" ref="T8:T22" si="3">IF(W8&lt;&gt;"",W8,3)*IF(S8="A",4,IF(S8="B",3,IF(S8="C",2,IF(S8="D",1,IF(AND(S8&gt;=0,S8&lt;=4,ISNUMBER(S8)),S8,0)))))</f>
        <v>0</v>
      </c>
      <c r="U8" s="51" t="str">
        <f t="shared" ref="U8:U22" si="4">IF(OR(S8="A",S8="B",S8="C",S8="D",S8="F",AND(S8&gt;=0,S8&lt;=4,ISNUMBER(S8))),IF(W8&lt;&gt;"",W8,3),"")</f>
        <v/>
      </c>
      <c r="V8" s="51" t="str">
        <f t="shared" ref="V8:V22" si="5">IF(OR(S8="A",S8="B",S8="C",S8="D",S8="P",AND(S8&gt;=0,S8&lt;=4,ISNUMBER(S8))),IF(W8&lt;&gt;"",W8,3),"")</f>
        <v/>
      </c>
      <c r="W8" s="52"/>
      <c r="X8" s="137"/>
      <c r="Y8" s="141"/>
      <c r="Z8" s="45"/>
      <c r="AA8" s="66"/>
      <c r="AB8" s="54"/>
      <c r="AC8" s="54"/>
      <c r="AD8" s="41"/>
      <c r="AE8" s="41"/>
      <c r="AF8" s="41"/>
      <c r="AG8" s="42"/>
      <c r="AH8" s="115"/>
      <c r="AI8" s="115"/>
    </row>
    <row r="9" spans="1:36" x14ac:dyDescent="0.15">
      <c r="A9" s="50" t="s">
        <v>27</v>
      </c>
      <c r="B9" s="127">
        <v>1103</v>
      </c>
      <c r="C9" s="145"/>
      <c r="D9" s="146"/>
      <c r="E9" s="51">
        <f t="shared" si="0"/>
        <v>0</v>
      </c>
      <c r="F9" s="51" t="str">
        <f t="shared" si="1"/>
        <v/>
      </c>
      <c r="G9" s="51" t="str">
        <f t="shared" si="2"/>
        <v/>
      </c>
      <c r="H9" s="52"/>
      <c r="I9" s="142"/>
      <c r="J9" s="142"/>
      <c r="K9" s="142"/>
      <c r="L9" s="142"/>
      <c r="M9" s="53"/>
      <c r="N9" s="53"/>
      <c r="O9" s="53"/>
      <c r="P9" s="45"/>
      <c r="Q9" s="68" t="s">
        <v>56</v>
      </c>
      <c r="R9" s="125">
        <v>3103</v>
      </c>
      <c r="S9" s="108"/>
      <c r="T9" s="51">
        <f t="shared" si="3"/>
        <v>0</v>
      </c>
      <c r="U9" s="51" t="str">
        <f t="shared" si="4"/>
        <v/>
      </c>
      <c r="V9" s="51" t="str">
        <f t="shared" si="5"/>
        <v/>
      </c>
      <c r="W9" s="52"/>
      <c r="X9" s="137"/>
      <c r="Y9" s="141"/>
      <c r="Z9" s="45"/>
      <c r="AA9" s="68" t="s">
        <v>61</v>
      </c>
      <c r="AB9" s="94">
        <v>1404</v>
      </c>
      <c r="AC9" s="116"/>
      <c r="AD9" s="51">
        <f t="shared" ref="AD9:AD16" si="6">IF(AG9&lt;&gt;"",AG9,3)*IF(AC9="A",4,IF(AC9="B",3,IF(AC9="C",2,IF(AC9="D",1,IF(AND(AC9&gt;=0,AC9&lt;=4,ISNUMBER(AC9)),AC9,0)))))</f>
        <v>0</v>
      </c>
      <c r="AE9" s="51" t="str">
        <f t="shared" ref="AE9:AE16" si="7">IF(OR(AC9="A",AC9="B",AC9="C",AC9="D",AC9="F",AND(AC9&gt;=0,AC9&lt;=4,ISNUMBER(AC9))),IF(AG9&lt;&gt;"",AG9,3),"")</f>
        <v/>
      </c>
      <c r="AF9" s="51" t="str">
        <f t="shared" ref="AF9:AF16" si="8">IF(OR(AC9="A",AC9="B",AC9="C",AC9="D",AC9="P",AND(AC9&gt;=0,AC9&lt;=4,ISNUMBER(AC9))),IF(AG9&lt;&gt;"",AG9,3),"")</f>
        <v/>
      </c>
      <c r="AG9" s="52">
        <v>4</v>
      </c>
      <c r="AH9" s="124"/>
      <c r="AI9" s="124"/>
    </row>
    <row r="10" spans="1:36" x14ac:dyDescent="0.15">
      <c r="A10" s="50" t="s">
        <v>28</v>
      </c>
      <c r="B10" s="127">
        <v>1113</v>
      </c>
      <c r="C10" s="145"/>
      <c r="D10" s="146"/>
      <c r="E10" s="51">
        <f t="shared" si="0"/>
        <v>0</v>
      </c>
      <c r="F10" s="51" t="str">
        <f t="shared" si="1"/>
        <v/>
      </c>
      <c r="G10" s="51" t="str">
        <f t="shared" si="2"/>
        <v/>
      </c>
      <c r="H10" s="52"/>
      <c r="I10" s="142"/>
      <c r="J10" s="142"/>
      <c r="K10" s="142"/>
      <c r="L10" s="142"/>
      <c r="M10" s="53"/>
      <c r="N10" s="53"/>
      <c r="O10" s="53"/>
      <c r="P10" s="45"/>
      <c r="Q10" s="75" t="s">
        <v>56</v>
      </c>
      <c r="R10" s="131">
        <v>3203</v>
      </c>
      <c r="S10" s="108"/>
      <c r="T10" s="51">
        <f t="shared" si="3"/>
        <v>0</v>
      </c>
      <c r="U10" s="51" t="str">
        <f t="shared" si="4"/>
        <v/>
      </c>
      <c r="V10" s="51" t="str">
        <f t="shared" si="5"/>
        <v/>
      </c>
      <c r="W10" s="52"/>
      <c r="X10" s="137"/>
      <c r="Y10" s="141"/>
      <c r="Z10" s="45"/>
      <c r="AA10" s="68" t="s">
        <v>61</v>
      </c>
      <c r="AB10" s="94">
        <v>4423</v>
      </c>
      <c r="AC10" s="116"/>
      <c r="AD10" s="51">
        <f t="shared" si="6"/>
        <v>0</v>
      </c>
      <c r="AE10" s="51" t="str">
        <f t="shared" si="7"/>
        <v/>
      </c>
      <c r="AF10" s="51" t="str">
        <f t="shared" si="8"/>
        <v/>
      </c>
      <c r="AG10" s="52"/>
      <c r="AH10" s="122"/>
      <c r="AI10" s="122"/>
    </row>
    <row r="11" spans="1:36" x14ac:dyDescent="0.15">
      <c r="A11" s="50" t="s">
        <v>52</v>
      </c>
      <c r="B11" s="127">
        <v>2013</v>
      </c>
      <c r="C11" s="147"/>
      <c r="D11" s="148"/>
      <c r="E11" s="51">
        <f t="shared" si="0"/>
        <v>0</v>
      </c>
      <c r="F11" s="51" t="str">
        <f t="shared" si="1"/>
        <v/>
      </c>
      <c r="G11" s="51" t="str">
        <f t="shared" si="2"/>
        <v/>
      </c>
      <c r="H11" s="52"/>
      <c r="I11" s="142"/>
      <c r="J11" s="142"/>
      <c r="K11" s="142"/>
      <c r="L11" s="142"/>
      <c r="M11" s="53"/>
      <c r="N11" s="53"/>
      <c r="O11" s="53"/>
      <c r="P11" s="45"/>
      <c r="Q11" s="75" t="s">
        <v>47</v>
      </c>
      <c r="R11" s="131">
        <v>1101</v>
      </c>
      <c r="S11" s="108"/>
      <c r="T11" s="51">
        <f t="shared" ref="T11" si="9">IF(W11&lt;&gt;"",W11,3)*IF(S11="A",4,IF(S11="B",3,IF(S11="C",2,IF(S11="D",1,IF(AND(S11&gt;=0,S11&lt;=4,ISNUMBER(S11)),S11,0)))))</f>
        <v>0</v>
      </c>
      <c r="U11" s="51" t="str">
        <f t="shared" ref="U11" si="10">IF(OR(S11="A",S11="B",S11="C",S11="D",S11="F",AND(S11&gt;=0,S11&lt;=4,ISNUMBER(S11))),IF(W11&lt;&gt;"",W11,3),"")</f>
        <v/>
      </c>
      <c r="V11" s="51" t="str">
        <f t="shared" ref="V11" si="11">IF(OR(S11="A",S11="B",S11="C",S11="D",S11="P",AND(S11&gt;=0,S11&lt;=4,ISNUMBER(S11))),IF(W11&lt;&gt;"",W11,3),"")</f>
        <v/>
      </c>
      <c r="W11" s="52">
        <v>1</v>
      </c>
      <c r="X11" s="137"/>
      <c r="Y11" s="141"/>
      <c r="Z11" s="45"/>
      <c r="AA11" s="68" t="s">
        <v>47</v>
      </c>
      <c r="AB11" s="94">
        <v>2013</v>
      </c>
      <c r="AC11" s="116"/>
      <c r="AD11" s="51">
        <f t="shared" si="6"/>
        <v>0</v>
      </c>
      <c r="AE11" s="51" t="str">
        <f t="shared" si="7"/>
        <v/>
      </c>
      <c r="AF11" s="51" t="str">
        <f t="shared" si="8"/>
        <v/>
      </c>
      <c r="AG11" s="52"/>
      <c r="AH11" s="122"/>
      <c r="AI11" s="122"/>
    </row>
    <row r="12" spans="1:36" x14ac:dyDescent="0.15">
      <c r="A12" s="109" t="s">
        <v>31</v>
      </c>
      <c r="B12" s="128"/>
      <c r="C12" s="145"/>
      <c r="D12" s="146"/>
      <c r="E12" s="51">
        <f t="shared" si="0"/>
        <v>0</v>
      </c>
      <c r="F12" s="51" t="str">
        <f t="shared" si="1"/>
        <v/>
      </c>
      <c r="G12" s="51" t="str">
        <f t="shared" si="2"/>
        <v/>
      </c>
      <c r="H12" s="52"/>
      <c r="I12" s="142"/>
      <c r="J12" s="142"/>
      <c r="K12" s="142"/>
      <c r="L12" s="142"/>
      <c r="P12" s="45"/>
      <c r="Q12" s="75" t="s">
        <v>47</v>
      </c>
      <c r="R12" s="131">
        <v>1213</v>
      </c>
      <c r="S12" s="108"/>
      <c r="T12" s="51">
        <f t="shared" si="3"/>
        <v>0</v>
      </c>
      <c r="U12" s="51" t="str">
        <f t="shared" si="4"/>
        <v/>
      </c>
      <c r="V12" s="51" t="str">
        <f t="shared" si="5"/>
        <v/>
      </c>
      <c r="W12" s="52"/>
      <c r="X12" s="137"/>
      <c r="Y12" s="141"/>
      <c r="Z12" s="45"/>
      <c r="AA12" s="68" t="s">
        <v>47</v>
      </c>
      <c r="AB12" s="94">
        <v>3011</v>
      </c>
      <c r="AC12" s="116"/>
      <c r="AD12" s="51">
        <f t="shared" si="6"/>
        <v>0</v>
      </c>
      <c r="AE12" s="51" t="str">
        <f t="shared" si="7"/>
        <v/>
      </c>
      <c r="AF12" s="51" t="str">
        <f t="shared" si="8"/>
        <v/>
      </c>
      <c r="AG12" s="52">
        <v>1</v>
      </c>
      <c r="AH12" s="122"/>
      <c r="AI12" s="122"/>
    </row>
    <row r="13" spans="1:36" x14ac:dyDescent="0.15">
      <c r="A13" s="109" t="s">
        <v>31</v>
      </c>
      <c r="B13" s="128"/>
      <c r="C13" s="145"/>
      <c r="D13" s="146"/>
      <c r="E13" s="51">
        <f t="shared" si="0"/>
        <v>0</v>
      </c>
      <c r="F13" s="51" t="str">
        <f t="shared" si="1"/>
        <v/>
      </c>
      <c r="G13" s="51" t="str">
        <f t="shared" si="2"/>
        <v/>
      </c>
      <c r="H13" s="52"/>
      <c r="I13" s="142"/>
      <c r="J13" s="142"/>
      <c r="K13" s="142"/>
      <c r="L13" s="142"/>
      <c r="M13" s="53"/>
      <c r="N13" s="53"/>
      <c r="O13" s="53"/>
      <c r="P13" s="45"/>
      <c r="Q13" s="110" t="s">
        <v>47</v>
      </c>
      <c r="R13" s="55">
        <v>2041</v>
      </c>
      <c r="S13" s="108"/>
      <c r="T13" s="51">
        <f t="shared" si="3"/>
        <v>0</v>
      </c>
      <c r="U13" s="51" t="str">
        <f t="shared" si="4"/>
        <v/>
      </c>
      <c r="V13" s="51" t="str">
        <f t="shared" si="5"/>
        <v/>
      </c>
      <c r="W13" s="52">
        <v>1</v>
      </c>
      <c r="X13" s="137"/>
      <c r="Y13" s="141"/>
      <c r="Z13" s="45"/>
      <c r="AA13" s="68" t="s">
        <v>47</v>
      </c>
      <c r="AB13" s="94">
        <v>4013</v>
      </c>
      <c r="AC13" s="116"/>
      <c r="AD13" s="51">
        <f t="shared" si="6"/>
        <v>0</v>
      </c>
      <c r="AE13" s="51" t="str">
        <f t="shared" si="7"/>
        <v/>
      </c>
      <c r="AF13" s="51" t="str">
        <f t="shared" si="8"/>
        <v/>
      </c>
      <c r="AG13" s="52"/>
      <c r="AH13" s="122"/>
      <c r="AI13" s="122"/>
    </row>
    <row r="14" spans="1:36" x14ac:dyDescent="0.15">
      <c r="A14" s="110" t="s">
        <v>54</v>
      </c>
      <c r="B14" s="128"/>
      <c r="C14" s="145"/>
      <c r="D14" s="146"/>
      <c r="E14" s="51">
        <f t="shared" si="0"/>
        <v>0</v>
      </c>
      <c r="F14" s="51" t="str">
        <f t="shared" si="1"/>
        <v/>
      </c>
      <c r="G14" s="51" t="str">
        <f t="shared" si="2"/>
        <v/>
      </c>
      <c r="H14" s="52"/>
      <c r="I14" s="142"/>
      <c r="J14" s="142"/>
      <c r="K14" s="142"/>
      <c r="L14" s="142"/>
      <c r="M14" s="53"/>
      <c r="N14" s="53"/>
      <c r="O14" s="53"/>
      <c r="P14" s="45"/>
      <c r="Q14" s="75" t="s">
        <v>47</v>
      </c>
      <c r="R14" s="131">
        <v>4033</v>
      </c>
      <c r="S14" s="108"/>
      <c r="T14" s="51">
        <f t="shared" ref="T14" si="12">IF(W14&lt;&gt;"",W14,3)*IF(S14="A",4,IF(S14="B",3,IF(S14="C",2,IF(S14="D",1,IF(AND(S14&gt;=0,S14&lt;=4,ISNUMBER(S14)),S14,0)))))</f>
        <v>0</v>
      </c>
      <c r="U14" s="51" t="str">
        <f t="shared" ref="U14" si="13">IF(OR(S14="A",S14="B",S14="C",S14="D",S14="F",AND(S14&gt;=0,S14&lt;=4,ISNUMBER(S14))),IF(W14&lt;&gt;"",W14,3),"")</f>
        <v/>
      </c>
      <c r="V14" s="51" t="str">
        <f t="shared" ref="V14" si="14">IF(OR(S14="A",S14="B",S14="C",S14="D",S14="P",AND(S14&gt;=0,S14&lt;=4,ISNUMBER(S14))),IF(W14&lt;&gt;"",W14,3),"")</f>
        <v/>
      </c>
      <c r="W14" s="52"/>
      <c r="X14" s="137"/>
      <c r="Y14" s="141"/>
      <c r="Z14" s="56"/>
      <c r="AA14" s="68" t="s">
        <v>47</v>
      </c>
      <c r="AB14" s="94">
        <v>4123</v>
      </c>
      <c r="AC14" s="116"/>
      <c r="AD14" s="51">
        <f t="shared" si="6"/>
        <v>0</v>
      </c>
      <c r="AE14" s="51" t="str">
        <f t="shared" si="7"/>
        <v/>
      </c>
      <c r="AF14" s="51" t="str">
        <f t="shared" si="8"/>
        <v/>
      </c>
      <c r="AG14" s="52"/>
      <c r="AH14" s="122"/>
      <c r="AI14" s="122"/>
    </row>
    <row r="15" spans="1:36" x14ac:dyDescent="0.15">
      <c r="A15" s="50" t="s">
        <v>33</v>
      </c>
      <c r="B15" s="127">
        <v>1314</v>
      </c>
      <c r="C15" s="145"/>
      <c r="D15" s="146"/>
      <c r="E15" s="51">
        <f t="shared" si="0"/>
        <v>0</v>
      </c>
      <c r="F15" s="51" t="str">
        <f t="shared" si="1"/>
        <v/>
      </c>
      <c r="G15" s="51" t="str">
        <f t="shared" si="2"/>
        <v/>
      </c>
      <c r="H15" s="52">
        <v>4</v>
      </c>
      <c r="I15" s="142"/>
      <c r="J15" s="142"/>
      <c r="K15" s="142"/>
      <c r="L15" s="142"/>
      <c r="M15" s="53"/>
      <c r="N15" s="53"/>
      <c r="O15" s="53"/>
      <c r="P15" s="45"/>
      <c r="Q15" s="110" t="s">
        <v>47</v>
      </c>
      <c r="R15" s="55">
        <v>4080</v>
      </c>
      <c r="S15" s="108"/>
      <c r="T15" s="51">
        <f t="shared" si="3"/>
        <v>0</v>
      </c>
      <c r="U15" s="51" t="str">
        <f t="shared" si="4"/>
        <v/>
      </c>
      <c r="V15" s="51" t="str">
        <f t="shared" si="5"/>
        <v/>
      </c>
      <c r="W15" s="52">
        <v>3</v>
      </c>
      <c r="X15" s="137"/>
      <c r="Y15" s="141"/>
      <c r="Z15" s="45"/>
      <c r="AA15" s="68" t="s">
        <v>47</v>
      </c>
      <c r="AB15" s="94">
        <v>4353</v>
      </c>
      <c r="AC15" s="116"/>
      <c r="AD15" s="51">
        <f t="shared" si="6"/>
        <v>0</v>
      </c>
      <c r="AE15" s="51" t="str">
        <f t="shared" si="7"/>
        <v/>
      </c>
      <c r="AF15" s="51" t="str">
        <f t="shared" si="8"/>
        <v/>
      </c>
      <c r="AG15" s="52"/>
      <c r="AH15" s="122"/>
      <c r="AI15" s="122"/>
    </row>
    <row r="16" spans="1:36" x14ac:dyDescent="0.15">
      <c r="A16" s="50" t="s">
        <v>29</v>
      </c>
      <c r="B16" s="127">
        <v>1113</v>
      </c>
      <c r="C16" s="145"/>
      <c r="D16" s="146"/>
      <c r="E16" s="51">
        <f t="shared" si="0"/>
        <v>0</v>
      </c>
      <c r="F16" s="51" t="str">
        <f t="shared" si="1"/>
        <v/>
      </c>
      <c r="G16" s="51" t="str">
        <f t="shared" si="2"/>
        <v/>
      </c>
      <c r="H16" s="52"/>
      <c r="I16" s="142"/>
      <c r="J16" s="142"/>
      <c r="K16" s="142"/>
      <c r="L16" s="142"/>
      <c r="M16" s="53"/>
      <c r="N16" s="53"/>
      <c r="O16" s="53"/>
      <c r="P16" s="56"/>
      <c r="Q16" s="75" t="s">
        <v>47</v>
      </c>
      <c r="R16" s="131">
        <v>4571</v>
      </c>
      <c r="S16" s="73"/>
      <c r="T16" s="51">
        <f t="shared" si="3"/>
        <v>0</v>
      </c>
      <c r="U16" s="51" t="str">
        <f t="shared" si="4"/>
        <v/>
      </c>
      <c r="V16" s="51" t="str">
        <f t="shared" si="5"/>
        <v/>
      </c>
      <c r="W16" s="52">
        <v>1</v>
      </c>
      <c r="X16" s="137"/>
      <c r="Y16" s="141"/>
      <c r="Z16" s="45"/>
      <c r="AA16" s="68" t="s">
        <v>32</v>
      </c>
      <c r="AB16" s="94">
        <v>3023</v>
      </c>
      <c r="AC16" s="116"/>
      <c r="AD16" s="51">
        <f t="shared" si="6"/>
        <v>0</v>
      </c>
      <c r="AE16" s="51" t="str">
        <f t="shared" si="7"/>
        <v/>
      </c>
      <c r="AF16" s="51" t="str">
        <f t="shared" si="8"/>
        <v/>
      </c>
      <c r="AG16" s="52"/>
      <c r="AH16" s="159"/>
      <c r="AI16" s="159"/>
    </row>
    <row r="17" spans="1:35" x14ac:dyDescent="0.15">
      <c r="A17" s="110" t="s">
        <v>55</v>
      </c>
      <c r="B17" s="128"/>
      <c r="C17" s="145"/>
      <c r="D17" s="146"/>
      <c r="E17" s="51">
        <f t="shared" ref="E17" si="15">IF(H17&lt;&gt;"",H17,3)*IF(C17="A",4,IF(C17="B",3,IF(C17="C",2,IF(C17="D",1,IF(AND(C17&gt;=0,C17&lt;=4,ISNUMBER(C17)),C17,0)))))</f>
        <v>0</v>
      </c>
      <c r="F17" s="51" t="str">
        <f t="shared" ref="F17" si="16">IF(OR(C17="A",C17="B",C17="C",C17="D",C17="F",AND(C17&gt;=0,C17&lt;=4,ISNUMBER(C17))),IF(H17&lt;&gt;"",H17,3),"")</f>
        <v/>
      </c>
      <c r="G17" s="51" t="str">
        <f t="shared" ref="G17" si="17">IF(OR(C17="A",C17="B",C17="C",C17="D",C17="P",AND(C17&gt;=0,C17&lt;=4,ISNUMBER(C17))),IF(H17&lt;&gt;"",H17,3),"")</f>
        <v/>
      </c>
      <c r="H17" s="52"/>
      <c r="I17" s="142"/>
      <c r="J17" s="142"/>
      <c r="K17" s="142"/>
      <c r="L17" s="142"/>
      <c r="M17" s="53"/>
      <c r="N17" s="53"/>
      <c r="O17" s="53"/>
      <c r="P17" s="45"/>
      <c r="Q17" s="68" t="s">
        <v>48</v>
      </c>
      <c r="R17" s="94">
        <v>2124</v>
      </c>
      <c r="S17" s="116"/>
      <c r="T17" s="51">
        <f t="shared" si="3"/>
        <v>0</v>
      </c>
      <c r="U17" s="51" t="str">
        <f t="shared" si="4"/>
        <v/>
      </c>
      <c r="V17" s="51" t="str">
        <f t="shared" si="5"/>
        <v/>
      </c>
      <c r="W17" s="52">
        <v>4</v>
      </c>
      <c r="X17" s="137"/>
      <c r="Y17" s="141"/>
      <c r="Z17" s="45"/>
      <c r="AA17" s="68" t="s">
        <v>63</v>
      </c>
      <c r="AB17" s="94">
        <v>4203</v>
      </c>
      <c r="AC17" s="116"/>
      <c r="AD17" s="51">
        <f t="shared" ref="AD17:AD18" si="18">IF(AG17&lt;&gt;"",AG17,3)*IF(AC17="A",4,IF(AC17="B",3,IF(AC17="C",2,IF(AC17="D",1,IF(AND(AC17&gt;=0,AC17&lt;=4,ISNUMBER(AC17)),AC17,0)))))</f>
        <v>0</v>
      </c>
      <c r="AE17" s="51" t="str">
        <f t="shared" ref="AE17:AE18" si="19">IF(OR(AC17="A",AC17="B",AC17="C",AC17="D",AC17="F",AND(AC17&gt;=0,AC17&lt;=4,ISNUMBER(AC17))),IF(AG17&lt;&gt;"",AG17,3),"")</f>
        <v/>
      </c>
      <c r="AF17" s="51" t="str">
        <f t="shared" ref="AF17:AF18" si="20">IF(OR(AC17="A",AC17="B",AC17="C",AC17="D",AC17="P",AND(AC17&gt;=0,AC17&lt;=4,ISNUMBER(AC17))),IF(AG17&lt;&gt;"",AG17,3),"")</f>
        <v/>
      </c>
      <c r="AG17" s="52"/>
      <c r="AH17" s="159"/>
      <c r="AI17" s="159"/>
    </row>
    <row r="18" spans="1:35" x14ac:dyDescent="0.15">
      <c r="A18" s="110" t="s">
        <v>55</v>
      </c>
      <c r="B18" s="128"/>
      <c r="C18" s="145"/>
      <c r="D18" s="146"/>
      <c r="E18" s="51">
        <f t="shared" si="0"/>
        <v>0</v>
      </c>
      <c r="F18" s="51" t="str">
        <f t="shared" si="1"/>
        <v/>
      </c>
      <c r="G18" s="51" t="str">
        <f t="shared" si="2"/>
        <v/>
      </c>
      <c r="H18" s="52"/>
      <c r="I18" s="142"/>
      <c r="J18" s="142"/>
      <c r="K18" s="142"/>
      <c r="L18" s="142"/>
      <c r="M18" s="53"/>
      <c r="N18" s="53"/>
      <c r="O18" s="53"/>
      <c r="P18" s="45"/>
      <c r="Q18" s="68" t="s">
        <v>48</v>
      </c>
      <c r="R18" s="94">
        <v>4234</v>
      </c>
      <c r="S18" s="116"/>
      <c r="T18" s="51">
        <f t="shared" si="3"/>
        <v>0</v>
      </c>
      <c r="U18" s="51" t="str">
        <f t="shared" si="4"/>
        <v/>
      </c>
      <c r="V18" s="51" t="str">
        <f t="shared" si="5"/>
        <v/>
      </c>
      <c r="W18" s="52">
        <v>4</v>
      </c>
      <c r="X18" s="137"/>
      <c r="Y18" s="141"/>
      <c r="Z18" s="45"/>
      <c r="AA18" s="68" t="s">
        <v>48</v>
      </c>
      <c r="AB18" s="94">
        <v>4213</v>
      </c>
      <c r="AC18" s="100"/>
      <c r="AD18" s="51">
        <f t="shared" si="18"/>
        <v>0</v>
      </c>
      <c r="AE18" s="51" t="str">
        <f t="shared" si="19"/>
        <v/>
      </c>
      <c r="AF18" s="51" t="str">
        <f t="shared" si="20"/>
        <v/>
      </c>
      <c r="AG18" s="52"/>
      <c r="AH18" s="159"/>
      <c r="AI18" s="159"/>
    </row>
    <row r="19" spans="1:35" x14ac:dyDescent="0.15">
      <c r="A19" s="110" t="s">
        <v>55</v>
      </c>
      <c r="B19" s="128"/>
      <c r="C19" s="145"/>
      <c r="D19" s="146"/>
      <c r="E19" s="51">
        <f t="shared" si="0"/>
        <v>0</v>
      </c>
      <c r="F19" s="51" t="str">
        <f t="shared" si="1"/>
        <v/>
      </c>
      <c r="G19" s="51" t="str">
        <f t="shared" si="2"/>
        <v/>
      </c>
      <c r="H19" s="52"/>
      <c r="I19" s="142"/>
      <c r="J19" s="142"/>
      <c r="K19" s="142"/>
      <c r="L19" s="142"/>
      <c r="M19" s="53"/>
      <c r="N19" s="53"/>
      <c r="O19" s="53"/>
      <c r="P19" s="45"/>
      <c r="Q19" s="68" t="s">
        <v>30</v>
      </c>
      <c r="R19" s="94">
        <v>1513</v>
      </c>
      <c r="S19" s="116"/>
      <c r="T19" s="51">
        <f t="shared" si="3"/>
        <v>0</v>
      </c>
      <c r="U19" s="51" t="str">
        <f t="shared" si="4"/>
        <v/>
      </c>
      <c r="V19" s="51" t="str">
        <f t="shared" si="5"/>
        <v/>
      </c>
      <c r="W19" s="52"/>
      <c r="X19" s="137"/>
      <c r="Y19" s="141"/>
      <c r="Z19" s="45"/>
      <c r="AA19" s="68"/>
      <c r="AB19" s="70"/>
      <c r="AC19" s="69"/>
      <c r="AD19" s="51"/>
      <c r="AE19" s="51"/>
      <c r="AF19" s="51"/>
      <c r="AG19" s="52"/>
      <c r="AH19" s="160"/>
      <c r="AI19" s="160"/>
    </row>
    <row r="20" spans="1:35" x14ac:dyDescent="0.15">
      <c r="A20" s="50" t="s">
        <v>34</v>
      </c>
      <c r="B20" s="126"/>
      <c r="C20" s="145"/>
      <c r="D20" s="146"/>
      <c r="E20" s="51">
        <f t="shared" si="0"/>
        <v>0</v>
      </c>
      <c r="F20" s="51" t="str">
        <f t="shared" si="1"/>
        <v/>
      </c>
      <c r="G20" s="51" t="str">
        <f t="shared" si="2"/>
        <v/>
      </c>
      <c r="H20" s="52"/>
      <c r="I20" s="142"/>
      <c r="J20" s="142"/>
      <c r="K20" s="142"/>
      <c r="L20" s="142"/>
      <c r="M20" s="53"/>
      <c r="N20" s="53"/>
      <c r="O20" s="53"/>
      <c r="P20" s="45"/>
      <c r="Q20" s="68" t="s">
        <v>32</v>
      </c>
      <c r="R20" s="94">
        <v>1114</v>
      </c>
      <c r="S20" s="116"/>
      <c r="T20" s="51">
        <f t="shared" si="3"/>
        <v>0</v>
      </c>
      <c r="U20" s="51" t="str">
        <f t="shared" si="4"/>
        <v/>
      </c>
      <c r="V20" s="51" t="str">
        <f t="shared" si="5"/>
        <v/>
      </c>
      <c r="W20" s="52">
        <v>4</v>
      </c>
      <c r="X20" s="137"/>
      <c r="Y20" s="141"/>
      <c r="Z20" s="45"/>
      <c r="AA20" s="68"/>
      <c r="AB20" s="70"/>
      <c r="AC20" s="69"/>
      <c r="AD20" s="51"/>
      <c r="AE20" s="51"/>
      <c r="AF20" s="51"/>
      <c r="AG20" s="52"/>
      <c r="AH20" s="138"/>
      <c r="AI20" s="138"/>
    </row>
    <row r="21" spans="1:35" x14ac:dyDescent="0.15">
      <c r="A21" s="50" t="s">
        <v>35</v>
      </c>
      <c r="B21" s="126"/>
      <c r="C21" s="145"/>
      <c r="D21" s="146"/>
      <c r="E21" s="51">
        <f t="shared" si="0"/>
        <v>0</v>
      </c>
      <c r="F21" s="51" t="str">
        <f t="shared" si="1"/>
        <v/>
      </c>
      <c r="G21" s="51" t="str">
        <f t="shared" si="2"/>
        <v/>
      </c>
      <c r="H21" s="52"/>
      <c r="I21" s="142"/>
      <c r="J21" s="142"/>
      <c r="K21" s="142"/>
      <c r="L21" s="142"/>
      <c r="M21" s="53"/>
      <c r="N21" s="53"/>
      <c r="O21" s="53"/>
      <c r="P21" s="45"/>
      <c r="Q21" s="68" t="s">
        <v>33</v>
      </c>
      <c r="R21" s="94">
        <v>1515</v>
      </c>
      <c r="S21" s="116"/>
      <c r="T21" s="51">
        <f t="shared" si="3"/>
        <v>0</v>
      </c>
      <c r="U21" s="51" t="str">
        <f t="shared" si="4"/>
        <v/>
      </c>
      <c r="V21" s="51" t="str">
        <f t="shared" si="5"/>
        <v/>
      </c>
      <c r="W21" s="52">
        <v>5</v>
      </c>
      <c r="X21" s="137"/>
      <c r="Y21" s="141"/>
      <c r="Z21" s="45"/>
      <c r="AA21" s="68"/>
      <c r="AB21" s="70"/>
      <c r="AC21" s="69"/>
      <c r="AD21" s="51"/>
      <c r="AE21" s="51"/>
      <c r="AF21" s="51"/>
      <c r="AG21" s="52"/>
      <c r="AH21" s="138"/>
      <c r="AI21" s="138"/>
    </row>
    <row r="22" spans="1:35" x14ac:dyDescent="0.15">
      <c r="A22" s="50"/>
      <c r="B22" s="129"/>
      <c r="C22" s="153"/>
      <c r="D22" s="154"/>
      <c r="E22" s="51"/>
      <c r="F22" s="51"/>
      <c r="G22" s="51"/>
      <c r="H22" s="52"/>
      <c r="I22" s="155"/>
      <c r="J22" s="155"/>
      <c r="K22" s="155"/>
      <c r="L22" s="155"/>
      <c r="M22" s="53"/>
      <c r="N22" s="53"/>
      <c r="O22" s="53"/>
      <c r="P22" s="45"/>
      <c r="Q22" s="68" t="s">
        <v>33</v>
      </c>
      <c r="R22" s="94">
        <v>3013</v>
      </c>
      <c r="S22" s="116"/>
      <c r="T22" s="51">
        <f t="shared" si="3"/>
        <v>0</v>
      </c>
      <c r="U22" s="51" t="str">
        <f t="shared" si="4"/>
        <v/>
      </c>
      <c r="V22" s="51" t="str">
        <f t="shared" si="5"/>
        <v/>
      </c>
      <c r="W22" s="52">
        <v>5</v>
      </c>
      <c r="X22" s="137"/>
      <c r="Y22" s="141"/>
      <c r="Z22" s="45"/>
      <c r="AA22" s="68"/>
      <c r="AB22" s="70"/>
      <c r="AC22" s="69"/>
      <c r="AD22" s="51"/>
      <c r="AE22" s="51"/>
      <c r="AF22" s="51"/>
      <c r="AG22" s="52"/>
      <c r="AH22" s="138"/>
      <c r="AI22" s="138"/>
    </row>
    <row r="23" spans="1:35" x14ac:dyDescent="0.15">
      <c r="A23" s="50"/>
      <c r="B23" s="130"/>
      <c r="C23" s="153"/>
      <c r="D23" s="154"/>
      <c r="E23" s="51"/>
      <c r="F23" s="51"/>
      <c r="G23" s="51"/>
      <c r="H23" s="52"/>
      <c r="I23" s="155"/>
      <c r="J23" s="155"/>
      <c r="K23" s="155"/>
      <c r="L23" s="155"/>
      <c r="M23" s="53"/>
      <c r="N23" s="53"/>
      <c r="O23" s="53"/>
      <c r="P23" s="45"/>
      <c r="Z23" s="45"/>
      <c r="AA23" s="68"/>
      <c r="AB23" s="70"/>
      <c r="AC23" s="69"/>
      <c r="AD23" s="51"/>
      <c r="AE23" s="51"/>
      <c r="AF23" s="51"/>
      <c r="AG23" s="52"/>
      <c r="AH23" s="95"/>
      <c r="AI23" s="95"/>
    </row>
    <row r="24" spans="1:35" x14ac:dyDescent="0.15">
      <c r="A24" s="158"/>
      <c r="B24" s="158"/>
      <c r="C24" s="158"/>
      <c r="D24" s="158"/>
      <c r="E24" s="158"/>
      <c r="F24" s="158"/>
      <c r="G24" s="158"/>
      <c r="H24" s="158"/>
      <c r="I24" s="158"/>
      <c r="J24" s="158"/>
      <c r="K24" s="158"/>
      <c r="L24" s="158"/>
      <c r="M24" s="53"/>
      <c r="N24" s="53"/>
      <c r="O24" s="53"/>
      <c r="P24" s="45"/>
      <c r="Q24" s="143"/>
      <c r="R24" s="144"/>
      <c r="S24" s="144"/>
      <c r="T24" s="144"/>
      <c r="U24" s="144"/>
      <c r="V24" s="144"/>
      <c r="W24" s="144"/>
      <c r="X24" s="44" t="s">
        <v>36</v>
      </c>
      <c r="Y24" s="49"/>
      <c r="Z24" s="45"/>
      <c r="AA24" s="74"/>
      <c r="AB24" s="70"/>
      <c r="AC24" s="98"/>
      <c r="AD24" s="96"/>
      <c r="AE24" s="96"/>
      <c r="AF24" s="96"/>
      <c r="AG24" s="97"/>
      <c r="AH24" s="70"/>
      <c r="AI24" s="70"/>
    </row>
    <row r="25" spans="1:35" x14ac:dyDescent="0.15">
      <c r="A25" s="39" t="s">
        <v>78</v>
      </c>
      <c r="B25" s="39"/>
      <c r="C25" s="39"/>
      <c r="D25" s="49"/>
      <c r="E25" s="49"/>
      <c r="F25" s="49"/>
      <c r="G25" s="49"/>
      <c r="H25" s="49"/>
      <c r="I25" s="49"/>
      <c r="J25" s="49"/>
      <c r="K25" s="49"/>
      <c r="L25" s="49"/>
      <c r="M25" s="53"/>
      <c r="N25" s="53"/>
      <c r="O25" s="49"/>
      <c r="P25" s="45"/>
      <c r="Q25" s="57" t="s">
        <v>37</v>
      </c>
      <c r="R25" s="53"/>
      <c r="S25" s="49"/>
      <c r="T25" s="49"/>
      <c r="U25" s="49"/>
      <c r="V25" s="58"/>
      <c r="W25" s="49"/>
      <c r="X25" s="49"/>
      <c r="Y25" s="118"/>
      <c r="Z25" s="40"/>
      <c r="AA25" s="74" t="s">
        <v>75</v>
      </c>
      <c r="AB25" s="70"/>
      <c r="AC25" s="98"/>
      <c r="AD25" s="103"/>
      <c r="AE25" s="103"/>
      <c r="AF25" s="103"/>
      <c r="AG25" s="104"/>
      <c r="AH25" s="70"/>
      <c r="AI25" s="70"/>
    </row>
    <row r="26" spans="1:35" ht="14" thickBot="1" x14ac:dyDescent="0.2">
      <c r="A26" s="39" t="s">
        <v>41</v>
      </c>
      <c r="B26" s="39"/>
      <c r="C26" s="49"/>
      <c r="D26" s="49"/>
      <c r="E26" s="53"/>
      <c r="F26" s="53"/>
      <c r="G26" s="53"/>
      <c r="H26" s="53"/>
      <c r="I26" s="120" t="s">
        <v>79</v>
      </c>
      <c r="J26" s="67"/>
      <c r="K26" s="67"/>
      <c r="L26" s="67"/>
      <c r="M26" s="53"/>
      <c r="N26" s="53"/>
      <c r="O26" s="49"/>
      <c r="P26" s="45"/>
      <c r="Q26" s="157">
        <f>SUM(G7:G21,V7:V22,AF9:AF18,AF36:AF39,G28:G43,O28:O43)</f>
        <v>0</v>
      </c>
      <c r="R26" s="157"/>
      <c r="S26" s="49" t="s">
        <v>38</v>
      </c>
      <c r="T26" s="49"/>
      <c r="U26" s="49"/>
      <c r="V26" s="49"/>
      <c r="W26" s="49"/>
      <c r="X26" s="49"/>
      <c r="Y26" s="49"/>
      <c r="Z26" s="49"/>
      <c r="AA26" s="105"/>
      <c r="AB26" s="102"/>
      <c r="AC26" s="69"/>
      <c r="AD26" s="51"/>
      <c r="AE26" s="51"/>
      <c r="AF26" s="51"/>
      <c r="AG26" s="52"/>
      <c r="AH26" s="156"/>
      <c r="AI26" s="156"/>
    </row>
    <row r="27" spans="1:35" ht="15" thickTop="1" thickBot="1" x14ac:dyDescent="0.2">
      <c r="A27" s="53" t="s">
        <v>19</v>
      </c>
      <c r="B27" s="53"/>
      <c r="C27" s="53" t="s">
        <v>43</v>
      </c>
      <c r="D27" s="32" t="s">
        <v>44</v>
      </c>
      <c r="E27" s="48" t="s">
        <v>21</v>
      </c>
      <c r="F27" s="48" t="s">
        <v>22</v>
      </c>
      <c r="G27" s="48" t="s">
        <v>23</v>
      </c>
      <c r="H27" s="53"/>
      <c r="I27" s="53" t="s">
        <v>19</v>
      </c>
      <c r="J27" s="53"/>
      <c r="K27" s="53" t="s">
        <v>43</v>
      </c>
      <c r="L27" s="60" t="s">
        <v>44</v>
      </c>
      <c r="M27" s="48" t="s">
        <v>21</v>
      </c>
      <c r="N27" s="48" t="s">
        <v>22</v>
      </c>
      <c r="O27" s="48" t="s">
        <v>23</v>
      </c>
      <c r="P27" s="45"/>
      <c r="Q27" s="134" t="str">
        <f>IF(SUM(F7:F21,U7:U22,AE9:AE18,AE36:AE39,F28:F43,N28:N43)=0,"N/A",ROUNDDOWN(SUM(E7:E21,T7:T22,AD9:AD18,AD36:AD39,E28:E43,M28:M43)/SUM(F7:F21,U7:U22,AE9:AE18,AE36:AE39,F28:F43,N28:N43),2))</f>
        <v>N/A</v>
      </c>
      <c r="R27" s="134"/>
      <c r="S27" s="49" t="s">
        <v>39</v>
      </c>
      <c r="T27" s="49"/>
      <c r="U27" s="49"/>
      <c r="V27" s="49"/>
      <c r="W27" s="49"/>
      <c r="X27" s="49"/>
      <c r="Y27" s="49"/>
      <c r="AA27" s="75"/>
      <c r="AB27" s="114"/>
      <c r="AC27" s="69"/>
      <c r="AD27" s="51"/>
      <c r="AE27" s="51"/>
      <c r="AF27" s="51"/>
      <c r="AG27" s="52"/>
      <c r="AH27" s="138"/>
      <c r="AI27" s="138"/>
    </row>
    <row r="28" spans="1:35" ht="18" customHeight="1" thickTop="1" thickBot="1" x14ac:dyDescent="0.2">
      <c r="A28" s="99"/>
      <c r="B28" s="111"/>
      <c r="C28" s="71"/>
      <c r="D28" s="61"/>
      <c r="E28" s="62">
        <f t="shared" ref="E28" si="21">D28*IF(OR(C28="A",C28="RA"),4,IF(OR(C28="B",C28="RB"),3,IF(OR(C28="C",C28="RC"),2,IF(OR(C28="D",C28="RD"),1,IF(AND(C28&gt;=0,C28&lt;=4,ISNUMBER(C28)),C28,0)))))</f>
        <v>0</v>
      </c>
      <c r="F28" s="63" t="str">
        <f t="shared" ref="F28" si="22">IF(OR(C28="",D28=""),"",IF(OR(C28="A",C28="B",C28="C",C28="D",C28="F",C28="RA",C28="RB",C28="RC",C28="RD",C28="RF",AND(C28&gt;=0,C28&lt;=4,ISNUMBER(C28))),D28,""))</f>
        <v/>
      </c>
      <c r="G28" s="64" t="str">
        <f t="shared" ref="G28" si="23">IF(OR(C28="",D28=""),"",IF(OR(C28="A",C28="B",C28="C",C28="D",C28="P",AND(C28&gt;=0,C28&lt;=4,ISNUMBER(C28))),D28,""))</f>
        <v/>
      </c>
      <c r="H28" s="65"/>
      <c r="I28" s="99"/>
      <c r="J28" s="111"/>
      <c r="K28" s="71"/>
      <c r="L28" s="61"/>
      <c r="M28" s="41">
        <f t="shared" ref="M28" si="24">L28*IF(OR(K28="A",K28="RA"),4,IF(OR(K28="B",K28="RB"),3,IF(OR(K28="C",K28="RC"),2,IF(OR(K28="D",K28="RD"),1,IF(AND(K28&gt;=0,K28=4,ISNUMBER(K28)),K28,0)))))</f>
        <v>0</v>
      </c>
      <c r="N28" s="41" t="str">
        <f t="shared" ref="N28" si="25">IF(OR(K28="",L28=""),"",IF(OR(K28="A",K28="B",K28="C",K28="D",K28="F",K28="RA",K28="RB",K28="RC",K28="RD",K28="RF",AND(K28&gt;=0,K28&lt;=4,ISNUMBER(K28))),L28,""))</f>
        <v/>
      </c>
      <c r="O28" s="41" t="str">
        <f t="shared" ref="O28" si="26">IF(OR(K28="",L28=""),"",IF(OR(K28="A",K28="B",K28="C",K28="D",K28="P",AND(K28&gt;=0,K28&lt;=4,ISNUMBER(K28))),L28,""))</f>
        <v/>
      </c>
      <c r="P28" s="45"/>
      <c r="Q28" s="132">
        <f>SUMIF(B7:B21,"&gt;2999",G7:G21)+SUMIF(B28:B43,"&gt;2999",G28:G43)+SUMIF(J28:J43,"&gt;2999",O28:O43)+SUMIF(R7:R22,"&gt;2999",V7:V22)+SUMIF(AB9:AB18,"&gt;2999",AF9:AF18)+SUMIF(AB36:AB39,"&gt;2999",AF36:AF39)</f>
        <v>0</v>
      </c>
      <c r="R28" s="132"/>
      <c r="S28" s="74" t="s">
        <v>58</v>
      </c>
      <c r="T28" s="49"/>
      <c r="U28" s="49"/>
      <c r="V28" s="49"/>
      <c r="W28" s="49"/>
      <c r="X28" s="49"/>
      <c r="Y28" s="49"/>
      <c r="Z28" s="45"/>
      <c r="AA28" s="75"/>
      <c r="AB28" s="114"/>
      <c r="AC28" s="69"/>
      <c r="AD28" s="51"/>
      <c r="AE28" s="51"/>
      <c r="AF28" s="51"/>
      <c r="AG28" s="52"/>
      <c r="AH28" s="138"/>
      <c r="AI28" s="138"/>
    </row>
    <row r="29" spans="1:35" ht="15" thickTop="1" thickBot="1" x14ac:dyDescent="0.2">
      <c r="A29" s="99"/>
      <c r="B29" s="111"/>
      <c r="C29" s="71"/>
      <c r="D29" s="61"/>
      <c r="E29" s="62">
        <f t="shared" ref="E29:E43" si="27">D29*IF(OR(C29="A",C29="RA"),4,IF(OR(C29="B",C29="RB"),3,IF(OR(C29="C",C29="RC"),2,IF(OR(C29="D",C29="RD"),1,IF(AND(C29&gt;=0,C29&lt;=4,ISNUMBER(C29)),C29,0)))))</f>
        <v>0</v>
      </c>
      <c r="F29" s="63" t="str">
        <f t="shared" ref="F29:F43" si="28">IF(OR(C29="",D29=""),"",IF(OR(C29="A",C29="B",C29="C",C29="D",C29="F",C29="RA",C29="RB",C29="RC",C29="RD",C29="RF",AND(C29&gt;=0,C29&lt;=4,ISNUMBER(C29))),D29,""))</f>
        <v/>
      </c>
      <c r="G29" s="64" t="str">
        <f t="shared" ref="G29:G43" si="29">IF(OR(C29="",D29=""),"",IF(OR(C29="A",C29="B",C29="C",C29="D",C29="P",AND(C29&gt;=0,C29&lt;=4,ISNUMBER(C29))),D29,""))</f>
        <v/>
      </c>
      <c r="H29" s="65"/>
      <c r="I29" s="99"/>
      <c r="J29" s="111"/>
      <c r="K29" s="71"/>
      <c r="L29" s="61"/>
      <c r="M29" s="41">
        <f t="shared" ref="M29:M43" si="30">L29*IF(OR(K29="A",K29="RA"),4,IF(OR(K29="B",K29="RB"),3,IF(OR(K29="C",K29="RC"),2,IF(OR(K29="D",K29="RD"),1,IF(AND(K29&gt;=0,K29=4,ISNUMBER(K29)),K29,0)))))</f>
        <v>0</v>
      </c>
      <c r="N29" s="41" t="str">
        <f t="shared" ref="N29:N43" si="31">IF(OR(K29="",L29=""),"",IF(OR(K29="A",K29="B",K29="C",K29="D",K29="F",K29="RA",K29="RB",K29="RC",K29="RD",K29="RF",AND(K29&gt;=0,K29&lt;=4,ISNUMBER(K29))),L29,""))</f>
        <v/>
      </c>
      <c r="O29" s="41" t="str">
        <f t="shared" ref="O29:O43" si="32">IF(OR(K29="",L29=""),"",IF(OR(K29="A",K29="B",K29="C",K29="D",K29="P",AND(K29&gt;=0,K29&lt;=4,ISNUMBER(K29))),L29,""))</f>
        <v/>
      </c>
      <c r="P29" s="45"/>
      <c r="Q29" s="132">
        <f>SUMIF(B7:B21,"&gt;2999",F7:F21)+SUMIF(B28:B43,"&gt;2999",F28:F43)+SUMIF(J28:J43,"&gt;2999",N28:N43)+SUMIF(R7:R22,"&gt;2999",U7:U22)+SUMIF(AB9:AB18,"&gt;2999",AE9:AE18)+SUMIF(AB36:AB39,"&gt;2999",AE36:AE39)</f>
        <v>0</v>
      </c>
      <c r="R29" s="132"/>
      <c r="S29" s="113" t="s">
        <v>59</v>
      </c>
      <c r="Z29" s="45"/>
      <c r="AA29" s="75"/>
      <c r="AB29" s="114"/>
      <c r="AC29" s="69"/>
      <c r="AD29" s="51"/>
      <c r="AE29" s="51"/>
      <c r="AF29" s="51"/>
      <c r="AG29" s="52"/>
      <c r="AH29" s="138"/>
      <c r="AI29" s="138"/>
    </row>
    <row r="30" spans="1:35" ht="14" thickBot="1" x14ac:dyDescent="0.2">
      <c r="A30" s="99"/>
      <c r="B30" s="111"/>
      <c r="C30" s="71"/>
      <c r="D30" s="61"/>
      <c r="E30" s="62">
        <f t="shared" si="27"/>
        <v>0</v>
      </c>
      <c r="F30" s="63" t="str">
        <f t="shared" si="28"/>
        <v/>
      </c>
      <c r="G30" s="64" t="str">
        <f t="shared" si="29"/>
        <v/>
      </c>
      <c r="H30" s="65"/>
      <c r="I30" s="99"/>
      <c r="J30" s="111"/>
      <c r="K30" s="71"/>
      <c r="L30" s="61"/>
      <c r="M30" s="41">
        <f t="shared" si="30"/>
        <v>0</v>
      </c>
      <c r="N30" s="41" t="str">
        <f t="shared" si="31"/>
        <v/>
      </c>
      <c r="O30" s="41" t="str">
        <f t="shared" si="32"/>
        <v/>
      </c>
      <c r="P30" s="45"/>
      <c r="Q30" s="133">
        <f>SUMIF(B7:B21,"&gt;2999",E7:E21)+SUMIF(B28:B43,"&gt;2999",E28:E43)+SUMIF(J28:J43,"&gt;2999",M28:M43)+SUMIF(R7:R22,"&gt;2999",T7:T22)+SUMIF(AB9:AB18,"&gt;2999",AD9:AD18)+SUMIF(AB36:AB39,"&gt;2999",AD36:AD39)</f>
        <v>0</v>
      </c>
      <c r="R30" s="133"/>
      <c r="S30" s="44" t="s">
        <v>40</v>
      </c>
      <c r="T30" s="49"/>
      <c r="U30" s="49"/>
      <c r="V30" s="49"/>
      <c r="W30" s="49"/>
      <c r="X30" s="49"/>
      <c r="Y30" s="49"/>
      <c r="Z30" s="45"/>
      <c r="AA30" s="75"/>
      <c r="AB30" s="114"/>
      <c r="AC30" s="69"/>
      <c r="AD30" s="51"/>
      <c r="AE30" s="51"/>
      <c r="AF30" s="51"/>
      <c r="AG30" s="52"/>
      <c r="AH30" s="138"/>
      <c r="AI30" s="138"/>
    </row>
    <row r="31" spans="1:35" ht="14" thickBot="1" x14ac:dyDescent="0.2">
      <c r="A31" s="99"/>
      <c r="B31" s="111"/>
      <c r="C31" s="71"/>
      <c r="D31" s="61"/>
      <c r="E31" s="62">
        <f t="shared" si="27"/>
        <v>0</v>
      </c>
      <c r="F31" s="63" t="str">
        <f t="shared" si="28"/>
        <v/>
      </c>
      <c r="G31" s="64" t="str">
        <f t="shared" si="29"/>
        <v/>
      </c>
      <c r="H31" s="65"/>
      <c r="I31" s="99"/>
      <c r="J31" s="111"/>
      <c r="K31" s="71"/>
      <c r="L31" s="61"/>
      <c r="M31" s="41">
        <f t="shared" si="30"/>
        <v>0</v>
      </c>
      <c r="N31" s="41" t="str">
        <f t="shared" si="31"/>
        <v/>
      </c>
      <c r="O31" s="41" t="str">
        <f t="shared" si="32"/>
        <v/>
      </c>
      <c r="P31" s="45"/>
      <c r="Q31" s="134" t="str">
        <f>IF(SUM(Q30)=0,"N/A",Q30/Q29)</f>
        <v>N/A</v>
      </c>
      <c r="R31" s="134"/>
      <c r="S31" s="49" t="s">
        <v>42</v>
      </c>
      <c r="T31" s="49"/>
      <c r="U31" s="49"/>
      <c r="V31" s="49"/>
      <c r="W31" s="49"/>
      <c r="X31" s="49"/>
      <c r="Y31" s="49"/>
      <c r="Z31" s="45"/>
      <c r="AA31" s="105"/>
      <c r="AB31" s="114"/>
      <c r="AC31" s="69"/>
      <c r="AD31" s="51"/>
      <c r="AE31" s="51"/>
      <c r="AF31" s="51"/>
      <c r="AG31" s="52"/>
      <c r="AH31" s="138"/>
      <c r="AI31" s="138"/>
    </row>
    <row r="32" spans="1:35" ht="15" thickTop="1" thickBot="1" x14ac:dyDescent="0.2">
      <c r="A32" s="99"/>
      <c r="B32" s="111"/>
      <c r="C32" s="71"/>
      <c r="D32" s="61"/>
      <c r="E32" s="62">
        <f t="shared" si="27"/>
        <v>0</v>
      </c>
      <c r="F32" s="63" t="str">
        <f t="shared" si="28"/>
        <v/>
      </c>
      <c r="G32" s="64" t="str">
        <f t="shared" si="29"/>
        <v/>
      </c>
      <c r="H32" s="65"/>
      <c r="I32" s="99"/>
      <c r="J32" s="111"/>
      <c r="K32" s="71"/>
      <c r="L32" s="61"/>
      <c r="M32" s="41">
        <f t="shared" si="30"/>
        <v>0</v>
      </c>
      <c r="N32" s="41" t="str">
        <f t="shared" si="31"/>
        <v/>
      </c>
      <c r="O32" s="41" t="str">
        <f t="shared" si="32"/>
        <v/>
      </c>
      <c r="P32" s="45"/>
      <c r="Q32" s="135"/>
      <c r="R32" s="135"/>
      <c r="S32" s="44" t="s">
        <v>45</v>
      </c>
      <c r="T32" s="49"/>
      <c r="U32" s="49"/>
      <c r="V32" s="49"/>
      <c r="W32" s="49"/>
      <c r="X32" s="49"/>
      <c r="Y32" s="49"/>
      <c r="Z32" s="45"/>
      <c r="AA32" s="105"/>
      <c r="AB32" s="114"/>
      <c r="AC32" s="69"/>
      <c r="AD32" s="51"/>
      <c r="AE32" s="51"/>
      <c r="AF32" s="51"/>
      <c r="AG32" s="52"/>
      <c r="AH32" s="138"/>
      <c r="AI32" s="138"/>
    </row>
    <row r="33" spans="1:35" ht="18" thickTop="1" thickBot="1" x14ac:dyDescent="0.25">
      <c r="A33" s="99"/>
      <c r="B33" s="111"/>
      <c r="C33" s="71"/>
      <c r="D33" s="61"/>
      <c r="E33" s="62">
        <f t="shared" si="27"/>
        <v>0</v>
      </c>
      <c r="F33" s="63" t="str">
        <f t="shared" si="28"/>
        <v/>
      </c>
      <c r="G33" s="64" t="str">
        <f t="shared" si="29"/>
        <v/>
      </c>
      <c r="H33" s="65"/>
      <c r="I33" s="99"/>
      <c r="J33" s="111"/>
      <c r="K33" s="71"/>
      <c r="L33" s="61"/>
      <c r="M33" s="41">
        <f t="shared" si="30"/>
        <v>0</v>
      </c>
      <c r="N33" s="41" t="str">
        <f t="shared" si="31"/>
        <v/>
      </c>
      <c r="O33" s="41" t="str">
        <f t="shared" si="32"/>
        <v/>
      </c>
      <c r="P33" s="45"/>
      <c r="Q33" s="136">
        <v>120</v>
      </c>
      <c r="R33" s="136"/>
      <c r="S33" s="49" t="s">
        <v>46</v>
      </c>
      <c r="T33" s="49"/>
      <c r="U33" s="49"/>
      <c r="V33" s="49"/>
      <c r="W33" s="49"/>
      <c r="X33" s="49"/>
      <c r="Y33" s="49"/>
      <c r="Z33" s="45"/>
      <c r="AA33" s="105"/>
      <c r="AB33" s="114"/>
      <c r="AC33" s="69"/>
      <c r="AD33" s="51"/>
      <c r="AE33" s="51"/>
      <c r="AF33" s="51"/>
      <c r="AG33" s="52"/>
      <c r="AH33" s="138"/>
      <c r="AI33" s="138"/>
    </row>
    <row r="34" spans="1:35" ht="14" thickBot="1" x14ac:dyDescent="0.2">
      <c r="A34" s="99"/>
      <c r="B34" s="111"/>
      <c r="C34" s="71"/>
      <c r="D34" s="61"/>
      <c r="E34" s="62">
        <f t="shared" si="27"/>
        <v>0</v>
      </c>
      <c r="F34" s="63" t="str">
        <f t="shared" si="28"/>
        <v/>
      </c>
      <c r="G34" s="64" t="str">
        <f t="shared" si="29"/>
        <v/>
      </c>
      <c r="H34" s="65"/>
      <c r="I34" s="99"/>
      <c r="J34" s="111"/>
      <c r="K34" s="71"/>
      <c r="L34" s="61"/>
      <c r="M34" s="41">
        <f t="shared" si="30"/>
        <v>0</v>
      </c>
      <c r="N34" s="41" t="str">
        <f t="shared" si="31"/>
        <v/>
      </c>
      <c r="O34" s="41" t="str">
        <f t="shared" si="32"/>
        <v/>
      </c>
      <c r="P34" s="45"/>
      <c r="Q34" s="53"/>
      <c r="R34" s="53"/>
      <c r="S34" s="53"/>
      <c r="T34" s="53"/>
      <c r="U34" s="53"/>
      <c r="V34" s="53"/>
      <c r="W34" s="53"/>
      <c r="X34" s="53"/>
      <c r="Y34" s="53"/>
      <c r="Z34" s="45"/>
      <c r="AA34" s="105"/>
      <c r="AB34" s="121"/>
      <c r="AC34" s="69"/>
      <c r="AD34" s="51"/>
      <c r="AE34" s="51"/>
      <c r="AF34" s="51"/>
      <c r="AG34" s="52"/>
      <c r="AH34" s="121"/>
      <c r="AI34" s="121"/>
    </row>
    <row r="35" spans="1:35" ht="14" thickBot="1" x14ac:dyDescent="0.2">
      <c r="A35" s="99"/>
      <c r="B35" s="111"/>
      <c r="C35" s="71"/>
      <c r="D35" s="61"/>
      <c r="E35" s="62">
        <f t="shared" si="27"/>
        <v>0</v>
      </c>
      <c r="F35" s="63" t="str">
        <f t="shared" si="28"/>
        <v/>
      </c>
      <c r="G35" s="64" t="str">
        <f t="shared" si="29"/>
        <v/>
      </c>
      <c r="H35" s="65"/>
      <c r="I35" s="99"/>
      <c r="J35" s="111"/>
      <c r="K35" s="71"/>
      <c r="L35" s="61"/>
      <c r="M35" s="41">
        <f t="shared" si="30"/>
        <v>0</v>
      </c>
      <c r="N35" s="41" t="str">
        <f t="shared" si="31"/>
        <v/>
      </c>
      <c r="O35" s="41" t="str">
        <f t="shared" si="32"/>
        <v/>
      </c>
      <c r="P35" s="45"/>
      <c r="Q35" s="106" t="s">
        <v>53</v>
      </c>
      <c r="R35" s="53"/>
      <c r="S35" s="53"/>
      <c r="T35" s="53"/>
      <c r="U35" s="53"/>
      <c r="V35" s="53"/>
      <c r="W35" s="53"/>
      <c r="X35" s="53"/>
      <c r="Y35" s="53"/>
      <c r="Z35" s="45"/>
      <c r="AA35" s="105"/>
      <c r="AB35" s="121"/>
      <c r="AC35" s="69"/>
      <c r="AD35" s="51"/>
      <c r="AE35" s="51"/>
      <c r="AF35" s="51"/>
      <c r="AG35" s="52"/>
      <c r="AH35" s="121"/>
      <c r="AI35" s="121"/>
    </row>
    <row r="36" spans="1:35" ht="14" thickBot="1" x14ac:dyDescent="0.2">
      <c r="A36" s="99"/>
      <c r="B36" s="111"/>
      <c r="C36" s="71"/>
      <c r="D36" s="61"/>
      <c r="E36" s="62">
        <f t="shared" si="27"/>
        <v>0</v>
      </c>
      <c r="F36" s="63" t="str">
        <f t="shared" si="28"/>
        <v/>
      </c>
      <c r="G36" s="64" t="str">
        <f t="shared" si="29"/>
        <v/>
      </c>
      <c r="H36" s="65"/>
      <c r="I36" s="99"/>
      <c r="J36" s="111"/>
      <c r="K36" s="71"/>
      <c r="L36" s="61"/>
      <c r="M36" s="41">
        <f t="shared" si="30"/>
        <v>0</v>
      </c>
      <c r="N36" s="41" t="str">
        <f t="shared" si="31"/>
        <v/>
      </c>
      <c r="O36" s="41" t="str">
        <f t="shared" si="32"/>
        <v/>
      </c>
      <c r="P36" s="45"/>
      <c r="Q36" s="53"/>
      <c r="R36" s="53"/>
      <c r="S36" s="53"/>
      <c r="T36" s="53"/>
      <c r="U36" s="53"/>
      <c r="V36" s="53"/>
      <c r="W36" s="53"/>
      <c r="X36" s="53"/>
      <c r="Y36" s="53"/>
      <c r="Z36" s="45"/>
      <c r="AA36" s="75"/>
      <c r="AB36" s="55"/>
      <c r="AC36" s="123"/>
      <c r="AD36" s="51">
        <f t="shared" ref="AD36:AD37" si="33">IF(AG36&lt;&gt;"",AG36,3)*IF(AC36="A",4,IF(AC36="B",3,IF(AC36="C",2,IF(AC36="D",1,IF(AND(AC36&gt;=0,AC36&lt;=4,ISNUMBER(AC36)),AC36,0)))))</f>
        <v>0</v>
      </c>
      <c r="AE36" s="51" t="str">
        <f t="shared" ref="AE36:AE37" si="34">IF(OR(AC36="A",AC36="B",AC36="C",AC36="D",AC36="F",AND(AC36&gt;=0,AC36&lt;=4,ISNUMBER(AC36))),IF(AG36&lt;&gt;"",AG36,3),"")</f>
        <v/>
      </c>
      <c r="AF36" s="51" t="str">
        <f t="shared" ref="AF36:AF37" si="35">IF(OR(AC36="A",AC36="B",AC36="C",AC36="D",AC36="P",AND(AC36&gt;=0,AC36&lt;=4,ISNUMBER(AC36))),IF(AG36&lt;&gt;"",AG36,3),"")</f>
        <v/>
      </c>
      <c r="AG36" s="52"/>
      <c r="AH36" s="137"/>
      <c r="AI36" s="137"/>
    </row>
    <row r="37" spans="1:35" ht="14" thickBot="1" x14ac:dyDescent="0.2">
      <c r="A37" s="99"/>
      <c r="B37" s="111"/>
      <c r="C37" s="71"/>
      <c r="D37" s="61"/>
      <c r="E37" s="62">
        <f t="shared" si="27"/>
        <v>0</v>
      </c>
      <c r="F37" s="63" t="str">
        <f t="shared" si="28"/>
        <v/>
      </c>
      <c r="G37" s="64" t="str">
        <f t="shared" si="29"/>
        <v/>
      </c>
      <c r="H37" s="65"/>
      <c r="I37" s="99"/>
      <c r="J37" s="111"/>
      <c r="K37" s="71"/>
      <c r="L37" s="61"/>
      <c r="M37" s="41">
        <f t="shared" si="30"/>
        <v>0</v>
      </c>
      <c r="N37" s="41" t="str">
        <f t="shared" si="31"/>
        <v/>
      </c>
      <c r="O37" s="41" t="str">
        <f t="shared" si="32"/>
        <v/>
      </c>
      <c r="P37" s="45"/>
      <c r="R37" s="53"/>
      <c r="S37" s="53"/>
      <c r="T37" s="53"/>
      <c r="U37" s="53"/>
      <c r="V37" s="53"/>
      <c r="W37" s="53"/>
      <c r="X37" s="53"/>
      <c r="Y37" s="53"/>
      <c r="Z37" s="45"/>
      <c r="AA37" s="75"/>
      <c r="AB37" s="55"/>
      <c r="AC37" s="123"/>
      <c r="AD37" s="51">
        <f t="shared" si="33"/>
        <v>0</v>
      </c>
      <c r="AE37" s="51" t="str">
        <f t="shared" si="34"/>
        <v/>
      </c>
      <c r="AF37" s="51" t="str">
        <f t="shared" si="35"/>
        <v/>
      </c>
      <c r="AG37" s="52"/>
      <c r="AH37" s="137"/>
      <c r="AI37" s="137"/>
    </row>
    <row r="38" spans="1:35" ht="14" thickBot="1" x14ac:dyDescent="0.2">
      <c r="A38" s="99"/>
      <c r="B38" s="111"/>
      <c r="C38" s="71"/>
      <c r="D38" s="61"/>
      <c r="E38" s="62">
        <f t="shared" si="27"/>
        <v>0</v>
      </c>
      <c r="F38" s="63" t="str">
        <f t="shared" si="28"/>
        <v/>
      </c>
      <c r="G38" s="64" t="str">
        <f t="shared" si="29"/>
        <v/>
      </c>
      <c r="H38" s="65"/>
      <c r="I38" s="99"/>
      <c r="J38" s="111"/>
      <c r="K38" s="71"/>
      <c r="L38" s="61"/>
      <c r="M38" s="41">
        <f t="shared" si="30"/>
        <v>0</v>
      </c>
      <c r="N38" s="41" t="str">
        <f t="shared" si="31"/>
        <v/>
      </c>
      <c r="O38" s="41" t="str">
        <f t="shared" si="32"/>
        <v/>
      </c>
      <c r="P38" s="45"/>
      <c r="Q38" s="53"/>
      <c r="R38" s="53"/>
      <c r="S38" s="53"/>
      <c r="T38" s="53"/>
      <c r="U38" s="53"/>
      <c r="V38" s="53"/>
      <c r="W38" s="53"/>
      <c r="X38" s="53"/>
      <c r="Y38" s="53"/>
      <c r="Z38" s="45"/>
      <c r="AA38" s="75"/>
      <c r="AB38" s="55"/>
      <c r="AC38" s="123"/>
      <c r="AD38" s="51">
        <f t="shared" ref="AD38:AD39" si="36">IF(AG38&lt;&gt;"",AG38,3)*IF(AC38="A",4,IF(AC38="B",3,IF(AC38="C",2,IF(AC38="D",1,IF(AND(AC38&gt;=0,AC38&lt;=4,ISNUMBER(AC38)),AC38,0)))))</f>
        <v>0</v>
      </c>
      <c r="AE38" s="51" t="str">
        <f t="shared" ref="AE38:AE39" si="37">IF(OR(AC38="A",AC38="B",AC38="C",AC38="D",AC38="F",AND(AC38&gt;=0,AC38&lt;=4,ISNUMBER(AC38))),IF(AG38&lt;&gt;"",AG38,3),"")</f>
        <v/>
      </c>
      <c r="AF38" s="51" t="str">
        <f t="shared" ref="AF38:AF39" si="38">IF(OR(AC38="A",AC38="B",AC38="C",AC38="D",AC38="P",AND(AC38&gt;=0,AC38&lt;=4,ISNUMBER(AC38))),IF(AG38&lt;&gt;"",AG38,3),"")</f>
        <v/>
      </c>
      <c r="AG38" s="52"/>
      <c r="AH38" s="137"/>
      <c r="AI38" s="137"/>
    </row>
    <row r="39" spans="1:35" ht="14" thickBot="1" x14ac:dyDescent="0.2">
      <c r="A39" s="99"/>
      <c r="B39" s="111"/>
      <c r="C39" s="71"/>
      <c r="D39" s="61"/>
      <c r="E39" s="62">
        <f t="shared" si="27"/>
        <v>0</v>
      </c>
      <c r="F39" s="63" t="str">
        <f t="shared" si="28"/>
        <v/>
      </c>
      <c r="G39" s="64" t="str">
        <f t="shared" si="29"/>
        <v/>
      </c>
      <c r="H39" s="65"/>
      <c r="I39" s="99"/>
      <c r="J39" s="111"/>
      <c r="K39" s="71"/>
      <c r="L39" s="61"/>
      <c r="M39" s="41">
        <f t="shared" si="30"/>
        <v>0</v>
      </c>
      <c r="N39" s="41" t="str">
        <f t="shared" si="31"/>
        <v/>
      </c>
      <c r="O39" s="41" t="str">
        <f t="shared" si="32"/>
        <v/>
      </c>
      <c r="P39" s="45"/>
      <c r="Q39" s="53"/>
      <c r="R39" s="53"/>
      <c r="S39" s="53"/>
      <c r="T39" s="53"/>
      <c r="U39" s="53"/>
      <c r="V39" s="53"/>
      <c r="W39" s="53"/>
      <c r="X39" s="53"/>
      <c r="Y39" s="53"/>
      <c r="Z39" s="45"/>
      <c r="AA39" s="75"/>
      <c r="AB39" s="55"/>
      <c r="AC39" s="123"/>
      <c r="AD39" s="51">
        <f t="shared" si="36"/>
        <v>0</v>
      </c>
      <c r="AE39" s="51" t="str">
        <f t="shared" si="37"/>
        <v/>
      </c>
      <c r="AF39" s="51" t="str">
        <f t="shared" si="38"/>
        <v/>
      </c>
      <c r="AG39" s="52"/>
      <c r="AH39" s="137"/>
      <c r="AI39" s="137"/>
    </row>
    <row r="40" spans="1:35" ht="14" thickBot="1" x14ac:dyDescent="0.2">
      <c r="A40" s="99"/>
      <c r="B40" s="111"/>
      <c r="C40" s="71"/>
      <c r="D40" s="61"/>
      <c r="E40" s="62">
        <f t="shared" si="27"/>
        <v>0</v>
      </c>
      <c r="F40" s="63" t="str">
        <f t="shared" si="28"/>
        <v/>
      </c>
      <c r="G40" s="64" t="str">
        <f t="shared" si="29"/>
        <v/>
      </c>
      <c r="H40" s="65"/>
      <c r="I40" s="99"/>
      <c r="J40" s="111"/>
      <c r="K40" s="71"/>
      <c r="L40" s="61"/>
      <c r="M40" s="41">
        <f t="shared" si="30"/>
        <v>0</v>
      </c>
      <c r="N40" s="41" t="str">
        <f t="shared" si="31"/>
        <v/>
      </c>
      <c r="O40" s="41" t="str">
        <f t="shared" si="32"/>
        <v/>
      </c>
      <c r="P40" s="45"/>
      <c r="Q40" s="53"/>
      <c r="R40" s="53"/>
      <c r="S40" s="53"/>
      <c r="T40" s="53"/>
      <c r="U40" s="53"/>
      <c r="V40" s="53"/>
      <c r="W40" s="53"/>
      <c r="X40" s="53"/>
      <c r="Y40" s="53"/>
      <c r="Z40" s="45"/>
      <c r="AA40" s="75"/>
      <c r="AB40" s="121"/>
      <c r="AC40" s="119"/>
      <c r="AD40" s="51"/>
      <c r="AE40" s="51"/>
      <c r="AF40" s="51"/>
      <c r="AG40" s="52"/>
      <c r="AH40" s="138"/>
      <c r="AI40" s="138"/>
    </row>
    <row r="41" spans="1:35" ht="14" thickBot="1" x14ac:dyDescent="0.2">
      <c r="A41" s="99"/>
      <c r="B41" s="111"/>
      <c r="C41" s="71"/>
      <c r="D41" s="61"/>
      <c r="E41" s="62">
        <f t="shared" si="27"/>
        <v>0</v>
      </c>
      <c r="F41" s="63" t="str">
        <f t="shared" si="28"/>
        <v/>
      </c>
      <c r="G41" s="64" t="str">
        <f t="shared" si="29"/>
        <v/>
      </c>
      <c r="H41" s="65"/>
      <c r="I41" s="99"/>
      <c r="J41" s="111"/>
      <c r="K41" s="71"/>
      <c r="L41" s="61"/>
      <c r="M41" s="41">
        <f t="shared" si="30"/>
        <v>0</v>
      </c>
      <c r="N41" s="41" t="str">
        <f t="shared" si="31"/>
        <v/>
      </c>
      <c r="O41" s="41" t="str">
        <f t="shared" si="32"/>
        <v/>
      </c>
      <c r="P41" s="45"/>
      <c r="Q41" s="49"/>
      <c r="R41" s="49"/>
      <c r="S41" s="49"/>
      <c r="T41" s="49"/>
      <c r="U41" s="49"/>
      <c r="V41" s="49"/>
      <c r="W41" s="49"/>
      <c r="X41" s="49"/>
      <c r="Y41" s="49"/>
      <c r="Z41" s="45"/>
      <c r="AA41" s="105"/>
      <c r="AB41" s="121"/>
      <c r="AC41" s="69"/>
      <c r="AD41" s="51"/>
      <c r="AE41" s="51"/>
      <c r="AF41" s="51"/>
      <c r="AG41" s="52"/>
      <c r="AH41" s="138"/>
      <c r="AI41" s="138"/>
    </row>
    <row r="42" spans="1:35" ht="14" thickBot="1" x14ac:dyDescent="0.2">
      <c r="A42" s="99"/>
      <c r="B42" s="111"/>
      <c r="C42" s="71"/>
      <c r="D42" s="61"/>
      <c r="E42" s="62">
        <f t="shared" si="27"/>
        <v>0</v>
      </c>
      <c r="F42" s="63" t="str">
        <f t="shared" si="28"/>
        <v/>
      </c>
      <c r="G42" s="64" t="str">
        <f t="shared" si="29"/>
        <v/>
      </c>
      <c r="H42" s="65"/>
      <c r="I42" s="99"/>
      <c r="J42" s="111"/>
      <c r="K42" s="71"/>
      <c r="L42" s="61"/>
      <c r="M42" s="41">
        <f t="shared" si="30"/>
        <v>0</v>
      </c>
      <c r="N42" s="41" t="str">
        <f t="shared" si="31"/>
        <v/>
      </c>
      <c r="O42" s="41" t="str">
        <f t="shared" si="32"/>
        <v/>
      </c>
      <c r="P42" s="45"/>
      <c r="Q42" s="49"/>
      <c r="R42" s="49"/>
      <c r="S42" s="49"/>
      <c r="T42" s="49"/>
      <c r="U42" s="49"/>
      <c r="V42" s="49"/>
      <c r="W42" s="49"/>
      <c r="X42" s="49"/>
      <c r="Y42" s="49"/>
      <c r="Z42" s="45"/>
      <c r="AA42" s="41"/>
      <c r="AB42" s="117"/>
      <c r="AC42" s="69"/>
      <c r="AD42" s="51"/>
      <c r="AE42" s="51"/>
      <c r="AF42" s="51"/>
      <c r="AG42" s="52"/>
      <c r="AH42" s="117"/>
      <c r="AI42" s="117"/>
    </row>
    <row r="43" spans="1:35" x14ac:dyDescent="0.15">
      <c r="A43" s="99"/>
      <c r="B43" s="111"/>
      <c r="C43" s="71"/>
      <c r="D43" s="61"/>
      <c r="E43" s="62">
        <f t="shared" si="27"/>
        <v>0</v>
      </c>
      <c r="F43" s="63" t="str">
        <f t="shared" si="28"/>
        <v/>
      </c>
      <c r="G43" s="64" t="str">
        <f t="shared" si="29"/>
        <v/>
      </c>
      <c r="H43" s="65"/>
      <c r="I43" s="99"/>
      <c r="J43" s="111"/>
      <c r="K43" s="71"/>
      <c r="L43" s="61"/>
      <c r="M43" s="41">
        <f t="shared" si="30"/>
        <v>0</v>
      </c>
      <c r="N43" s="41" t="str">
        <f t="shared" si="31"/>
        <v/>
      </c>
      <c r="O43" s="41" t="str">
        <f t="shared" si="32"/>
        <v/>
      </c>
      <c r="P43" s="41"/>
      <c r="Q43" s="40"/>
      <c r="R43" s="40"/>
      <c r="S43" s="40"/>
      <c r="T43" s="40"/>
      <c r="U43" s="40"/>
      <c r="V43" s="40"/>
      <c r="W43" s="40"/>
      <c r="X43" s="40"/>
      <c r="Y43" s="40"/>
      <c r="Z43" s="41"/>
      <c r="AA43" s="45"/>
      <c r="AB43" s="72"/>
      <c r="AC43" s="60"/>
      <c r="AD43" s="41"/>
      <c r="AE43" s="41"/>
      <c r="AF43" s="41"/>
      <c r="AG43" s="42"/>
      <c r="AH43" s="139"/>
      <c r="AI43" s="139"/>
    </row>
    <row r="44" spans="1:35" x14ac:dyDescent="0.15">
      <c r="M44" s="59"/>
      <c r="N44" s="59"/>
      <c r="O44" s="41"/>
      <c r="P44" s="59"/>
      <c r="Q44" s="40"/>
      <c r="R44" s="40"/>
      <c r="S44" s="40"/>
      <c r="T44" s="40"/>
      <c r="U44" s="40"/>
      <c r="V44" s="40"/>
      <c r="W44" s="40"/>
      <c r="X44" s="40"/>
      <c r="Y44" s="40"/>
      <c r="Z44" s="45"/>
      <c r="AB44" s="41"/>
      <c r="AC44" s="60"/>
      <c r="AD44" s="41"/>
      <c r="AE44" s="41"/>
      <c r="AF44" s="41"/>
      <c r="AG44" s="42"/>
      <c r="AH44" s="139"/>
      <c r="AI44" s="139"/>
    </row>
    <row r="45" spans="1:35" x14ac:dyDescent="0.15">
      <c r="A45" s="59"/>
      <c r="B45" s="59"/>
      <c r="C45" s="59"/>
      <c r="D45" s="59"/>
      <c r="E45" s="41"/>
      <c r="F45" s="41"/>
      <c r="G45" s="41"/>
      <c r="H45" s="41"/>
      <c r="I45" s="59"/>
      <c r="J45" s="59"/>
      <c r="K45" s="59"/>
      <c r="L45" s="59"/>
      <c r="M45" s="59"/>
      <c r="N45" s="59"/>
      <c r="O45" s="41"/>
      <c r="P45" s="59"/>
      <c r="Q45" s="54"/>
      <c r="R45" s="54"/>
      <c r="S45" s="54"/>
      <c r="T45" s="54"/>
      <c r="U45" s="54"/>
      <c r="V45" s="54"/>
      <c r="W45" s="54"/>
      <c r="X45" s="54"/>
      <c r="Y45" s="54"/>
      <c r="Z45" s="59"/>
      <c r="AB45" s="60"/>
      <c r="AC45" s="60"/>
      <c r="AD45" s="41"/>
      <c r="AE45" s="41"/>
      <c r="AF45" s="41"/>
      <c r="AG45" s="42"/>
      <c r="AH45" s="139"/>
      <c r="AI45" s="139"/>
    </row>
    <row r="46" spans="1:35" x14ac:dyDescent="0.15">
      <c r="A46" s="59"/>
      <c r="B46" s="59"/>
      <c r="C46" s="59"/>
      <c r="D46" s="59"/>
      <c r="E46" s="41"/>
      <c r="F46" s="41"/>
      <c r="G46" s="41"/>
      <c r="H46" s="41"/>
      <c r="I46" s="59"/>
      <c r="J46" s="59"/>
      <c r="K46" s="59"/>
      <c r="L46" s="59"/>
      <c r="M46" s="59"/>
      <c r="N46" s="59"/>
      <c r="O46" s="41"/>
      <c r="P46" s="59"/>
      <c r="Q46" s="40"/>
      <c r="R46" s="40"/>
      <c r="S46" s="40"/>
      <c r="T46" s="40"/>
      <c r="U46" s="40"/>
      <c r="V46" s="40"/>
      <c r="W46" s="40"/>
      <c r="X46" s="40"/>
      <c r="Y46" s="40"/>
      <c r="Z46" s="59"/>
      <c r="AB46" s="60"/>
      <c r="AC46" s="60"/>
      <c r="AD46" s="41"/>
      <c r="AE46" s="41"/>
      <c r="AF46" s="41"/>
      <c r="AG46" s="42"/>
      <c r="AH46" s="140"/>
      <c r="AI46" s="140"/>
    </row>
    <row r="47" spans="1:35" x14ac:dyDescent="0.15">
      <c r="A47" s="59"/>
      <c r="B47" s="59"/>
      <c r="C47" s="59"/>
      <c r="D47" s="59"/>
      <c r="E47" s="41"/>
      <c r="F47" s="41"/>
      <c r="G47" s="41"/>
      <c r="H47" s="41"/>
      <c r="I47" s="59"/>
      <c r="J47" s="59"/>
      <c r="K47" s="59"/>
      <c r="L47" s="59"/>
      <c r="M47" s="59"/>
      <c r="N47" s="59"/>
      <c r="O47" s="41"/>
      <c r="P47" s="59"/>
      <c r="Q47" s="40"/>
      <c r="R47" s="40"/>
      <c r="S47" s="40"/>
      <c r="T47" s="40"/>
      <c r="U47" s="40"/>
      <c r="V47" s="40"/>
      <c r="W47" s="40"/>
      <c r="X47" s="40"/>
      <c r="Y47" s="40"/>
      <c r="Z47" s="59"/>
      <c r="AB47" s="41"/>
      <c r="AC47" s="41"/>
      <c r="AD47" s="41"/>
      <c r="AE47" s="41"/>
      <c r="AF47" s="41"/>
      <c r="AG47" s="41"/>
      <c r="AH47" s="41"/>
      <c r="AI47" s="41"/>
    </row>
    <row r="48" spans="1:35" x14ac:dyDescent="0.15">
      <c r="A48" s="59"/>
      <c r="B48" s="59"/>
      <c r="C48" s="59"/>
      <c r="D48" s="59"/>
      <c r="E48" s="41"/>
      <c r="F48" s="41"/>
      <c r="G48" s="41"/>
      <c r="H48" s="41"/>
      <c r="I48" s="59"/>
      <c r="J48" s="59"/>
      <c r="K48" s="59"/>
      <c r="L48" s="59"/>
      <c r="M48" s="59"/>
      <c r="N48" s="59"/>
      <c r="O48" s="41"/>
      <c r="P48" s="59"/>
      <c r="Q48" s="40"/>
      <c r="R48" s="40"/>
      <c r="S48" s="40"/>
      <c r="T48" s="40"/>
      <c r="U48" s="40"/>
      <c r="V48" s="40"/>
      <c r="W48" s="40"/>
      <c r="X48" s="40"/>
      <c r="Y48" s="40"/>
      <c r="Z48" s="59"/>
      <c r="AB48" s="53"/>
      <c r="AC48" s="53"/>
      <c r="AD48" s="53"/>
      <c r="AE48" s="53"/>
      <c r="AF48" s="53"/>
      <c r="AG48" s="53"/>
      <c r="AH48" s="53"/>
      <c r="AI48" s="53"/>
    </row>
    <row r="49" spans="1:35" x14ac:dyDescent="0.15">
      <c r="A49" s="59"/>
      <c r="B49" s="59"/>
      <c r="C49" s="59"/>
      <c r="D49" s="59"/>
      <c r="E49" s="41"/>
      <c r="F49" s="41"/>
      <c r="G49" s="41"/>
      <c r="H49" s="41"/>
      <c r="I49" s="59"/>
      <c r="J49" s="59"/>
      <c r="K49" s="59"/>
      <c r="L49" s="59"/>
      <c r="M49" s="59"/>
      <c r="N49" s="59"/>
      <c r="O49" s="41"/>
      <c r="P49" s="59"/>
      <c r="Q49" s="54"/>
      <c r="R49" s="54"/>
      <c r="S49" s="54"/>
      <c r="T49" s="54"/>
      <c r="U49" s="54"/>
      <c r="V49" s="54"/>
      <c r="W49" s="54"/>
      <c r="X49" s="54"/>
      <c r="Y49" s="54"/>
      <c r="Z49" s="59"/>
      <c r="AB49" s="41"/>
      <c r="AC49" s="41"/>
      <c r="AD49" s="41"/>
      <c r="AE49" s="41"/>
      <c r="AF49" s="41"/>
      <c r="AG49" s="41"/>
      <c r="AH49" s="41"/>
      <c r="AI49" s="41"/>
    </row>
    <row r="50" spans="1:35" x14ac:dyDescent="0.15">
      <c r="A50" s="59"/>
      <c r="B50" s="59"/>
      <c r="C50" s="59"/>
      <c r="D50" s="59"/>
      <c r="E50" s="41"/>
      <c r="F50" s="41"/>
      <c r="G50" s="41"/>
      <c r="H50" s="41"/>
      <c r="I50" s="59"/>
      <c r="J50" s="59"/>
      <c r="K50" s="59"/>
      <c r="L50" s="59"/>
      <c r="M50" s="59"/>
      <c r="N50" s="59"/>
      <c r="O50" s="41"/>
      <c r="P50" s="59"/>
      <c r="Q50" s="54"/>
      <c r="R50" s="54"/>
      <c r="S50" s="54"/>
      <c r="T50" s="54"/>
      <c r="U50" s="54"/>
      <c r="V50" s="54"/>
      <c r="W50" s="54"/>
      <c r="X50" s="54"/>
      <c r="Y50" s="54"/>
      <c r="Z50" s="59"/>
      <c r="AB50" s="45"/>
      <c r="AC50" s="45"/>
      <c r="AD50" s="45"/>
      <c r="AE50" s="45"/>
      <c r="AF50" s="45"/>
      <c r="AG50" s="41"/>
      <c r="AH50" s="45"/>
      <c r="AI50" s="45"/>
    </row>
    <row r="51" spans="1:35" x14ac:dyDescent="0.15">
      <c r="A51" s="59"/>
      <c r="B51" s="59"/>
      <c r="C51" s="59"/>
      <c r="D51" s="59"/>
      <c r="E51" s="41"/>
      <c r="F51" s="41"/>
      <c r="G51" s="41"/>
      <c r="H51" s="41"/>
      <c r="I51" s="59"/>
      <c r="J51" s="59"/>
      <c r="K51" s="59"/>
      <c r="L51" s="59"/>
      <c r="M51" s="59"/>
      <c r="N51" s="59"/>
      <c r="O51" s="41"/>
      <c r="P51" s="59"/>
      <c r="Q51" s="54"/>
      <c r="R51" s="54"/>
      <c r="S51" s="54"/>
      <c r="T51" s="54"/>
      <c r="U51" s="54"/>
      <c r="V51" s="54"/>
      <c r="W51" s="54"/>
      <c r="X51" s="54"/>
      <c r="Y51" s="54"/>
      <c r="Z51" s="59"/>
    </row>
    <row r="52" spans="1:35" x14ac:dyDescent="0.15">
      <c r="A52" s="59"/>
      <c r="B52" s="59"/>
      <c r="C52" s="59"/>
      <c r="D52" s="59"/>
      <c r="E52" s="41"/>
      <c r="F52" s="41"/>
      <c r="G52" s="41"/>
      <c r="H52" s="41"/>
      <c r="I52" s="59"/>
      <c r="J52" s="59"/>
      <c r="K52" s="59"/>
      <c r="L52" s="59"/>
      <c r="M52" s="59"/>
      <c r="N52" s="59"/>
      <c r="O52" s="41"/>
      <c r="P52" s="59"/>
      <c r="Q52" s="59"/>
      <c r="R52" s="59"/>
      <c r="S52" s="59"/>
      <c r="T52" s="59"/>
      <c r="U52" s="59"/>
      <c r="V52" s="59"/>
      <c r="W52" s="59"/>
      <c r="X52" s="59"/>
      <c r="Y52" s="59"/>
      <c r="Z52" s="59"/>
    </row>
    <row r="53" spans="1:35" x14ac:dyDescent="0.15">
      <c r="A53" s="59"/>
      <c r="B53" s="59"/>
      <c r="C53" s="59"/>
      <c r="D53" s="59"/>
      <c r="E53" s="41"/>
      <c r="F53" s="41"/>
      <c r="G53" s="41"/>
      <c r="H53" s="41"/>
      <c r="I53" s="59"/>
      <c r="J53" s="59"/>
      <c r="K53" s="59"/>
      <c r="L53" s="59"/>
      <c r="M53" s="59"/>
      <c r="N53" s="59"/>
      <c r="O53" s="41"/>
      <c r="P53" s="59"/>
      <c r="Q53" s="59"/>
      <c r="R53" s="59"/>
      <c r="S53" s="59"/>
      <c r="T53" s="59"/>
      <c r="U53" s="59"/>
      <c r="V53" s="59"/>
      <c r="W53" s="59"/>
      <c r="X53" s="59"/>
      <c r="Y53" s="59"/>
      <c r="Z53" s="59"/>
    </row>
    <row r="54" spans="1:35" x14ac:dyDescent="0.15">
      <c r="A54" s="59"/>
      <c r="B54" s="59"/>
      <c r="C54" s="59"/>
      <c r="D54" s="59"/>
      <c r="E54" s="41"/>
      <c r="F54" s="41"/>
      <c r="G54" s="41"/>
      <c r="H54" s="41"/>
      <c r="I54" s="59"/>
      <c r="J54" s="59"/>
      <c r="K54" s="59"/>
      <c r="L54" s="59"/>
      <c r="M54" s="59"/>
      <c r="N54" s="59"/>
      <c r="O54" s="41"/>
      <c r="P54" s="59"/>
      <c r="Q54" s="59"/>
      <c r="R54" s="59"/>
      <c r="S54" s="59"/>
      <c r="T54" s="59"/>
      <c r="U54" s="59"/>
      <c r="V54" s="59"/>
      <c r="W54" s="59"/>
      <c r="X54" s="59"/>
      <c r="Y54" s="59"/>
      <c r="Z54" s="59"/>
    </row>
    <row r="55" spans="1:35" x14ac:dyDescent="0.15">
      <c r="L55" s="59"/>
      <c r="M55" s="59"/>
      <c r="N55" s="59"/>
      <c r="O55" s="41"/>
      <c r="P55" s="59"/>
      <c r="Q55" s="59"/>
      <c r="R55" s="59"/>
      <c r="S55" s="59"/>
      <c r="T55" s="59"/>
      <c r="U55" s="59"/>
      <c r="V55" s="59"/>
      <c r="W55" s="59"/>
      <c r="X55" s="59"/>
      <c r="Y55" s="59"/>
      <c r="Z55" s="59"/>
    </row>
    <row r="56" spans="1:35" x14ac:dyDescent="0.15">
      <c r="L56" s="59"/>
      <c r="M56" s="59"/>
      <c r="N56" s="59"/>
      <c r="O56" s="41"/>
      <c r="P56" s="59"/>
      <c r="Q56" s="59"/>
      <c r="R56" s="59"/>
      <c r="S56" s="59"/>
      <c r="T56" s="59"/>
      <c r="U56" s="59"/>
      <c r="V56" s="59"/>
      <c r="W56" s="59"/>
      <c r="X56" s="59"/>
      <c r="Y56" s="59"/>
      <c r="Z56" s="59"/>
    </row>
    <row r="57" spans="1:35" x14ac:dyDescent="0.15">
      <c r="L57" s="59"/>
      <c r="M57" s="59"/>
      <c r="N57" s="59"/>
      <c r="O57" s="41"/>
      <c r="P57" s="59"/>
      <c r="Q57" s="59"/>
      <c r="R57" s="59"/>
      <c r="S57" s="59"/>
      <c r="T57" s="59"/>
      <c r="U57" s="59"/>
      <c r="V57" s="59"/>
      <c r="W57" s="59"/>
      <c r="X57" s="59"/>
      <c r="Y57" s="59"/>
      <c r="Z57" s="59"/>
    </row>
    <row r="58" spans="1:35" x14ac:dyDescent="0.15">
      <c r="L58" s="59"/>
      <c r="M58" s="59"/>
      <c r="N58" s="59"/>
      <c r="O58" s="41"/>
      <c r="P58" s="59"/>
      <c r="Q58" s="59"/>
      <c r="R58" s="59"/>
      <c r="S58" s="59"/>
      <c r="T58" s="59"/>
      <c r="U58" s="59"/>
      <c r="V58" s="59"/>
      <c r="W58" s="59"/>
      <c r="X58" s="59"/>
      <c r="Y58" s="59"/>
      <c r="Z58" s="59"/>
    </row>
    <row r="59" spans="1:35" x14ac:dyDescent="0.15">
      <c r="L59" s="59"/>
      <c r="M59" s="59"/>
      <c r="N59" s="59"/>
      <c r="O59" s="41"/>
      <c r="P59" s="59"/>
      <c r="Q59" s="59"/>
      <c r="R59" s="59"/>
      <c r="S59" s="59"/>
      <c r="T59" s="59"/>
      <c r="U59" s="59"/>
      <c r="V59" s="59"/>
      <c r="W59" s="59"/>
      <c r="X59" s="59"/>
      <c r="Y59" s="59"/>
      <c r="Z59" s="59"/>
    </row>
    <row r="60" spans="1:35" x14ac:dyDescent="0.15">
      <c r="L60" s="59"/>
      <c r="Q60" s="59"/>
      <c r="R60" s="59"/>
      <c r="S60" s="59"/>
      <c r="T60" s="59"/>
      <c r="U60" s="59"/>
      <c r="V60" s="59"/>
      <c r="W60" s="59"/>
      <c r="X60" s="59"/>
      <c r="Y60" s="59"/>
      <c r="Z60" s="59"/>
    </row>
    <row r="61" spans="1:35" x14ac:dyDescent="0.15">
      <c r="Q61" s="59"/>
      <c r="R61" s="59"/>
      <c r="S61" s="59"/>
      <c r="T61" s="59"/>
      <c r="U61" s="59"/>
      <c r="V61" s="59"/>
      <c r="W61" s="59"/>
      <c r="X61" s="59"/>
      <c r="Y61" s="59"/>
    </row>
    <row r="62" spans="1:35" x14ac:dyDescent="0.15">
      <c r="Q62" s="59"/>
      <c r="R62" s="59"/>
      <c r="S62" s="59"/>
      <c r="T62" s="59"/>
      <c r="U62" s="59"/>
      <c r="V62" s="59"/>
      <c r="W62" s="59"/>
      <c r="X62" s="59"/>
      <c r="Y62" s="59"/>
    </row>
    <row r="63" spans="1:35" x14ac:dyDescent="0.15">
      <c r="Q63" s="59"/>
      <c r="R63" s="59"/>
      <c r="S63" s="59"/>
      <c r="T63" s="59"/>
      <c r="U63" s="59"/>
      <c r="V63" s="59"/>
      <c r="W63" s="59"/>
      <c r="X63" s="59"/>
      <c r="Y63" s="59"/>
    </row>
    <row r="64" spans="1:35" x14ac:dyDescent="0.15">
      <c r="Q64" s="59"/>
      <c r="R64" s="59"/>
      <c r="S64" s="59"/>
      <c r="T64" s="59"/>
      <c r="U64" s="59"/>
      <c r="V64" s="59"/>
      <c r="W64" s="59"/>
      <c r="X64" s="59"/>
      <c r="Y64" s="59"/>
    </row>
    <row r="65" spans="17:25" x14ac:dyDescent="0.15">
      <c r="Q65" s="59"/>
      <c r="R65" s="59"/>
      <c r="S65" s="59"/>
      <c r="T65" s="59"/>
      <c r="U65" s="59"/>
      <c r="V65" s="59"/>
      <c r="W65" s="59"/>
      <c r="X65" s="59"/>
      <c r="Y65" s="59"/>
    </row>
  </sheetData>
  <sheetProtection algorithmName="SHA-512" hashValue="ABLlKSRgu5TZWpPI/juM89Che8/991pVdo8+ayhjdkjJtgfmkt9xA7q7DM5SX4LNIQ2bQd8xx66JLGNbSdSJNA==" saltValue="/aVBWP1ipB0VPUkqoJ9Yvg==" spinCount="100000" sheet="1" objects="1" scenarios="1"/>
  <mergeCells count="89">
    <mergeCell ref="AH29:AI29"/>
    <mergeCell ref="AH30:AI30"/>
    <mergeCell ref="AH31:AI31"/>
    <mergeCell ref="AH16:AI16"/>
    <mergeCell ref="AH17:AI17"/>
    <mergeCell ref="AH18:AI18"/>
    <mergeCell ref="AH19:AI19"/>
    <mergeCell ref="AH20:AI20"/>
    <mergeCell ref="Q28:R28"/>
    <mergeCell ref="C23:D23"/>
    <mergeCell ref="I23:L23"/>
    <mergeCell ref="AH21:AI21"/>
    <mergeCell ref="AH22:AI22"/>
    <mergeCell ref="AH26:AI26"/>
    <mergeCell ref="AH27:AI27"/>
    <mergeCell ref="AH28:AI28"/>
    <mergeCell ref="Q26:R26"/>
    <mergeCell ref="Q27:R27"/>
    <mergeCell ref="C22:D22"/>
    <mergeCell ref="I22:L22"/>
    <mergeCell ref="C21:D21"/>
    <mergeCell ref="I21:L21"/>
    <mergeCell ref="A24:L24"/>
    <mergeCell ref="C8:D8"/>
    <mergeCell ref="I8:L8"/>
    <mergeCell ref="X8:Y8"/>
    <mergeCell ref="C9:D9"/>
    <mergeCell ref="I9:L9"/>
    <mergeCell ref="X9:Y9"/>
    <mergeCell ref="B1:Q1"/>
    <mergeCell ref="S1:Y1"/>
    <mergeCell ref="AG1:AI1"/>
    <mergeCell ref="C7:D7"/>
    <mergeCell ref="I7:L7"/>
    <mergeCell ref="X7:Y7"/>
    <mergeCell ref="Z1:AB1"/>
    <mergeCell ref="I10:L10"/>
    <mergeCell ref="C11:D11"/>
    <mergeCell ref="I11:L11"/>
    <mergeCell ref="X15:Y15"/>
    <mergeCell ref="C12:D12"/>
    <mergeCell ref="I12:L12"/>
    <mergeCell ref="C10:D10"/>
    <mergeCell ref="X14:Y14"/>
    <mergeCell ref="X12:Y12"/>
    <mergeCell ref="X11:Y11"/>
    <mergeCell ref="X10:Y10"/>
    <mergeCell ref="X13:Y13"/>
    <mergeCell ref="C13:D13"/>
    <mergeCell ref="I13:L13"/>
    <mergeCell ref="C18:D18"/>
    <mergeCell ref="I18:L18"/>
    <mergeCell ref="C14:D14"/>
    <mergeCell ref="I14:L14"/>
    <mergeCell ref="C17:D17"/>
    <mergeCell ref="I17:L17"/>
    <mergeCell ref="X17:Y17"/>
    <mergeCell ref="I20:L20"/>
    <mergeCell ref="Q24:W24"/>
    <mergeCell ref="C15:D15"/>
    <mergeCell ref="I15:L15"/>
    <mergeCell ref="C16:D16"/>
    <mergeCell ref="I16:L16"/>
    <mergeCell ref="X16:Y16"/>
    <mergeCell ref="C19:D19"/>
    <mergeCell ref="I19:L19"/>
    <mergeCell ref="C20:D20"/>
    <mergeCell ref="X18:Y18"/>
    <mergeCell ref="X19:Y19"/>
    <mergeCell ref="X20:Y20"/>
    <mergeCell ref="X21:Y21"/>
    <mergeCell ref="X22:Y22"/>
    <mergeCell ref="AH43:AI43"/>
    <mergeCell ref="AH44:AI44"/>
    <mergeCell ref="AH45:AI45"/>
    <mergeCell ref="AH46:AI46"/>
    <mergeCell ref="AH41:AI41"/>
    <mergeCell ref="AH38:AI38"/>
    <mergeCell ref="AH39:AI39"/>
    <mergeCell ref="AH40:AI40"/>
    <mergeCell ref="AH32:AI32"/>
    <mergeCell ref="AH33:AI33"/>
    <mergeCell ref="AH36:AI36"/>
    <mergeCell ref="AH37:AI37"/>
    <mergeCell ref="Q29:R29"/>
    <mergeCell ref="Q30:R30"/>
    <mergeCell ref="Q31:R31"/>
    <mergeCell ref="Q32:R32"/>
    <mergeCell ref="Q33:R33"/>
  </mergeCells>
  <conditionalFormatting sqref="AB44">
    <cfRule type="expression" dxfId="156" priority="334" stopIfTrue="1">
      <formula>(AD44="")</formula>
    </cfRule>
    <cfRule type="expression" dxfId="155" priority="335" stopIfTrue="1">
      <formula>(NOT(OR(AD44="A",AD44="B",AD44="C",AD44="D",AD44="X",AD44="P")))</formula>
    </cfRule>
  </conditionalFormatting>
  <conditionalFormatting sqref="AA13 A20:A23 AA23 Q16 AA15 AA9:AA10 AA26:AA41">
    <cfRule type="expression" dxfId="154" priority="331" stopIfTrue="1">
      <formula>(C9="")</formula>
    </cfRule>
  </conditionalFormatting>
  <conditionalFormatting sqref="AB13 B20:B23 AB23 R16 AB15 AB9:AB10 AB26:AB41">
    <cfRule type="expression" dxfId="153" priority="330" stopIfTrue="1">
      <formula>(C9="")</formula>
    </cfRule>
  </conditionalFormatting>
  <conditionalFormatting sqref="I28:I43">
    <cfRule type="expression" dxfId="152" priority="323" stopIfTrue="1">
      <formula>(K28="")</formula>
    </cfRule>
  </conditionalFormatting>
  <conditionalFormatting sqref="J28:J43">
    <cfRule type="expression" dxfId="151" priority="322" stopIfTrue="1">
      <formula>(K28="")</formula>
    </cfRule>
  </conditionalFormatting>
  <conditionalFormatting sqref="A22">
    <cfRule type="expression" dxfId="150" priority="312" stopIfTrue="1">
      <formula>(C22="")</formula>
    </cfRule>
  </conditionalFormatting>
  <conditionalFormatting sqref="B22">
    <cfRule type="expression" dxfId="149" priority="311" stopIfTrue="1">
      <formula>(C22="")</formula>
    </cfRule>
  </conditionalFormatting>
  <conditionalFormatting sqref="AG13 AG23 W15:W16 W7:W9 AG15 AG9:AG10 AG26:AG41">
    <cfRule type="expression" dxfId="148" priority="248" stopIfTrue="1">
      <formula>W7&lt;&gt;""</formula>
    </cfRule>
  </conditionalFormatting>
  <conditionalFormatting sqref="AA11">
    <cfRule type="expression" dxfId="147" priority="199" stopIfTrue="1">
      <formula>(AC11="")</formula>
    </cfRule>
  </conditionalFormatting>
  <conditionalFormatting sqref="AB11">
    <cfRule type="expression" dxfId="146" priority="198" stopIfTrue="1">
      <formula>(AC11="")</formula>
    </cfRule>
  </conditionalFormatting>
  <conditionalFormatting sqref="AG11">
    <cfRule type="expression" dxfId="145" priority="197" stopIfTrue="1">
      <formula>AG11&lt;&gt;""</formula>
    </cfRule>
  </conditionalFormatting>
  <conditionalFormatting sqref="AA12">
    <cfRule type="expression" dxfId="144" priority="187" stopIfTrue="1">
      <formula>(AC12="")</formula>
    </cfRule>
  </conditionalFormatting>
  <conditionalFormatting sqref="AB12">
    <cfRule type="expression" dxfId="143" priority="186" stopIfTrue="1">
      <formula>(AC12="")</formula>
    </cfRule>
  </conditionalFormatting>
  <conditionalFormatting sqref="AG12">
    <cfRule type="expression" dxfId="142" priority="185" stopIfTrue="1">
      <formula>AG12&lt;&gt;""</formula>
    </cfRule>
  </conditionalFormatting>
  <conditionalFormatting sqref="AA14">
    <cfRule type="expression" dxfId="141" priority="181" stopIfTrue="1">
      <formula>(AC14="")</formula>
    </cfRule>
  </conditionalFormatting>
  <conditionalFormatting sqref="AB14">
    <cfRule type="expression" dxfId="140" priority="180" stopIfTrue="1">
      <formula>(AC14="")</formula>
    </cfRule>
  </conditionalFormatting>
  <conditionalFormatting sqref="AG14">
    <cfRule type="expression" dxfId="139" priority="179" stopIfTrue="1">
      <formula>AG14&lt;&gt;""</formula>
    </cfRule>
  </conditionalFormatting>
  <conditionalFormatting sqref="AA19">
    <cfRule type="expression" dxfId="138" priority="157" stopIfTrue="1">
      <formula>(AC19="")</formula>
    </cfRule>
  </conditionalFormatting>
  <conditionalFormatting sqref="AB19">
    <cfRule type="expression" dxfId="137" priority="156" stopIfTrue="1">
      <formula>(AC19="")</formula>
    </cfRule>
  </conditionalFormatting>
  <conditionalFormatting sqref="A3">
    <cfRule type="expression" dxfId="136" priority="1106" stopIfTrue="1">
      <formula>SUM(F7:F21)&lt;40</formula>
    </cfRule>
    <cfRule type="expression" dxfId="135" priority="1107" stopIfTrue="1">
      <formula>SUM(F7:F21)&gt;40</formula>
    </cfRule>
  </conditionalFormatting>
  <conditionalFormatting sqref="AG19">
    <cfRule type="expression" dxfId="134" priority="155" stopIfTrue="1">
      <formula>AG19&lt;&gt;""</formula>
    </cfRule>
  </conditionalFormatting>
  <conditionalFormatting sqref="AB42">
    <cfRule type="expression" dxfId="133" priority="151" stopIfTrue="1">
      <formula>(AC42="")</formula>
    </cfRule>
  </conditionalFormatting>
  <conditionalFormatting sqref="AA18">
    <cfRule type="expression" dxfId="132" priority="141" stopIfTrue="1">
      <formula>(AC18="")</formula>
    </cfRule>
  </conditionalFormatting>
  <conditionalFormatting sqref="AB18">
    <cfRule type="expression" dxfId="131" priority="140" stopIfTrue="1">
      <formula>(AC18="")</formula>
    </cfRule>
  </conditionalFormatting>
  <conditionalFormatting sqref="AG18">
    <cfRule type="expression" dxfId="130" priority="139" stopIfTrue="1">
      <formula>AG18&lt;&gt;""</formula>
    </cfRule>
  </conditionalFormatting>
  <conditionalFormatting sqref="AA17">
    <cfRule type="expression" dxfId="129" priority="138" stopIfTrue="1">
      <formula>(AC17="")</formula>
    </cfRule>
  </conditionalFormatting>
  <conditionalFormatting sqref="AB17">
    <cfRule type="expression" dxfId="128" priority="137" stopIfTrue="1">
      <formula>(AC17="")</formula>
    </cfRule>
  </conditionalFormatting>
  <conditionalFormatting sqref="AG17">
    <cfRule type="expression" dxfId="127" priority="136" stopIfTrue="1">
      <formula>AG17&lt;&gt;""</formula>
    </cfRule>
  </conditionalFormatting>
  <conditionalFormatting sqref="AA20">
    <cfRule type="expression" dxfId="126" priority="135" stopIfTrue="1">
      <formula>(AC20="")</formula>
    </cfRule>
  </conditionalFormatting>
  <conditionalFormatting sqref="AB20">
    <cfRule type="expression" dxfId="125" priority="134" stopIfTrue="1">
      <formula>(AC20="")</formula>
    </cfRule>
  </conditionalFormatting>
  <conditionalFormatting sqref="AG20">
    <cfRule type="expression" dxfId="124" priority="133" stopIfTrue="1">
      <formula>AG20&lt;&gt;""</formula>
    </cfRule>
  </conditionalFormatting>
  <conditionalFormatting sqref="AA22">
    <cfRule type="expression" dxfId="123" priority="132" stopIfTrue="1">
      <formula>(AC22="")</formula>
    </cfRule>
  </conditionalFormatting>
  <conditionalFormatting sqref="AB22">
    <cfRule type="expression" dxfId="122" priority="131" stopIfTrue="1">
      <formula>(AC22="")</formula>
    </cfRule>
  </conditionalFormatting>
  <conditionalFormatting sqref="AG22">
    <cfRule type="expression" dxfId="121" priority="130" stopIfTrue="1">
      <formula>AG22&lt;&gt;""</formula>
    </cfRule>
  </conditionalFormatting>
  <conditionalFormatting sqref="AA21">
    <cfRule type="expression" dxfId="120" priority="129" stopIfTrue="1">
      <formula>(AC21="")</formula>
    </cfRule>
  </conditionalFormatting>
  <conditionalFormatting sqref="AB21">
    <cfRule type="expression" dxfId="119" priority="128" stopIfTrue="1">
      <formula>(AC21="")</formula>
    </cfRule>
  </conditionalFormatting>
  <conditionalFormatting sqref="AG21">
    <cfRule type="expression" dxfId="118" priority="127" stopIfTrue="1">
      <formula>AG21&lt;&gt;""</formula>
    </cfRule>
  </conditionalFormatting>
  <conditionalFormatting sqref="H7:H23">
    <cfRule type="expression" dxfId="117" priority="125" stopIfTrue="1">
      <formula>H7&lt;&gt;""</formula>
    </cfRule>
  </conditionalFormatting>
  <conditionalFormatting sqref="AG42">
    <cfRule type="expression" dxfId="116" priority="124" stopIfTrue="1">
      <formula>AG42&lt;&gt;""</formula>
    </cfRule>
  </conditionalFormatting>
  <conditionalFormatting sqref="Q27:R27">
    <cfRule type="expression" dxfId="115" priority="123">
      <formula>$Q$27&lt;2</formula>
    </cfRule>
  </conditionalFormatting>
  <conditionalFormatting sqref="A19 A7:A16">
    <cfRule type="expression" dxfId="114" priority="122" stopIfTrue="1">
      <formula>(C7="")</formula>
    </cfRule>
  </conditionalFormatting>
  <conditionalFormatting sqref="B19 B7:B16">
    <cfRule type="expression" dxfId="113" priority="121" stopIfTrue="1">
      <formula>(C7="")</formula>
    </cfRule>
  </conditionalFormatting>
  <conditionalFormatting sqref="A11">
    <cfRule type="expression" dxfId="112" priority="120" stopIfTrue="1">
      <formula>(C11="")</formula>
    </cfRule>
  </conditionalFormatting>
  <conditionalFormatting sqref="B11">
    <cfRule type="expression" dxfId="111" priority="119" stopIfTrue="1">
      <formula>(C11="")</formula>
    </cfRule>
  </conditionalFormatting>
  <conditionalFormatting sqref="A18">
    <cfRule type="expression" dxfId="110" priority="118" stopIfTrue="1">
      <formula>(C18="")</formula>
    </cfRule>
  </conditionalFormatting>
  <conditionalFormatting sqref="B18">
    <cfRule type="expression" dxfId="109" priority="117" stopIfTrue="1">
      <formula>(C18="")</formula>
    </cfRule>
  </conditionalFormatting>
  <conditionalFormatting sqref="A17">
    <cfRule type="expression" dxfId="108" priority="116" stopIfTrue="1">
      <formula>(C17="")</formula>
    </cfRule>
  </conditionalFormatting>
  <conditionalFormatting sqref="B17">
    <cfRule type="expression" dxfId="107" priority="115" stopIfTrue="1">
      <formula>(C17="")</formula>
    </cfRule>
  </conditionalFormatting>
  <conditionalFormatting sqref="Q8:Q9 Q15">
    <cfRule type="expression" dxfId="106" priority="102" stopIfTrue="1">
      <formula>(S8="")</formula>
    </cfRule>
  </conditionalFormatting>
  <conditionalFormatting sqref="R8:R9 R15">
    <cfRule type="expression" dxfId="105" priority="101" stopIfTrue="1">
      <formula>(S8="")</formula>
    </cfRule>
  </conditionalFormatting>
  <conditionalFormatting sqref="W14">
    <cfRule type="expression" dxfId="104" priority="112" stopIfTrue="1">
      <formula>W14&lt;&gt;""</formula>
    </cfRule>
  </conditionalFormatting>
  <conditionalFormatting sqref="W12">
    <cfRule type="expression" dxfId="103" priority="109" stopIfTrue="1">
      <formula>W12&lt;&gt;""</formula>
    </cfRule>
  </conditionalFormatting>
  <conditionalFormatting sqref="Q12">
    <cfRule type="expression" dxfId="102" priority="96" stopIfTrue="1">
      <formula>(S12="")</formula>
    </cfRule>
  </conditionalFormatting>
  <conditionalFormatting sqref="R12">
    <cfRule type="expression" dxfId="101" priority="95" stopIfTrue="1">
      <formula>(S12="")</formula>
    </cfRule>
  </conditionalFormatting>
  <conditionalFormatting sqref="W11">
    <cfRule type="expression" dxfId="100" priority="106" stopIfTrue="1">
      <formula>W11&lt;&gt;""</formula>
    </cfRule>
  </conditionalFormatting>
  <conditionalFormatting sqref="W10">
    <cfRule type="expression" dxfId="99" priority="103" stopIfTrue="1">
      <formula>W10&lt;&gt;""</formula>
    </cfRule>
  </conditionalFormatting>
  <conditionalFormatting sqref="R10">
    <cfRule type="expression" dxfId="98" priority="91" stopIfTrue="1">
      <formula>(S10="")</formula>
    </cfRule>
  </conditionalFormatting>
  <conditionalFormatting sqref="Q7">
    <cfRule type="expression" dxfId="97" priority="100" stopIfTrue="1">
      <formula>(S7="")</formula>
    </cfRule>
  </conditionalFormatting>
  <conditionalFormatting sqref="R7">
    <cfRule type="expression" dxfId="96" priority="99" stopIfTrue="1">
      <formula>(S7="")</formula>
    </cfRule>
  </conditionalFormatting>
  <conditionalFormatting sqref="Q14">
    <cfRule type="expression" dxfId="95" priority="98" stopIfTrue="1">
      <formula>(S14="")</formula>
    </cfRule>
  </conditionalFormatting>
  <conditionalFormatting sqref="R14">
    <cfRule type="expression" dxfId="94" priority="97" stopIfTrue="1">
      <formula>(S14="")</formula>
    </cfRule>
  </conditionalFormatting>
  <conditionalFormatting sqref="Q11">
    <cfRule type="expression" dxfId="93" priority="94" stopIfTrue="1">
      <formula>(S11="")</formula>
    </cfRule>
  </conditionalFormatting>
  <conditionalFormatting sqref="R11">
    <cfRule type="expression" dxfId="92" priority="93" stopIfTrue="1">
      <formula>(S11="")</formula>
    </cfRule>
  </conditionalFormatting>
  <conditionalFormatting sqref="Q10">
    <cfRule type="expression" dxfId="91" priority="92" stopIfTrue="1">
      <formula>(S10="")</formula>
    </cfRule>
  </conditionalFormatting>
  <conditionalFormatting sqref="Q3">
    <cfRule type="expression" dxfId="90" priority="1218" stopIfTrue="1">
      <formula>SUM(U7:U22)&lt;47</formula>
    </cfRule>
    <cfRule type="expression" dxfId="89" priority="1219" stopIfTrue="1">
      <formula>SUM(U7:U22)&gt;47</formula>
    </cfRule>
  </conditionalFormatting>
  <conditionalFormatting sqref="W13">
    <cfRule type="expression" dxfId="88" priority="90" stopIfTrue="1">
      <formula>W13&lt;&gt;""</formula>
    </cfRule>
  </conditionalFormatting>
  <conditionalFormatting sqref="Q13">
    <cfRule type="expression" dxfId="87" priority="89" stopIfTrue="1">
      <formula>(S13="")</formula>
    </cfRule>
  </conditionalFormatting>
  <conditionalFormatting sqref="R13">
    <cfRule type="expression" dxfId="86" priority="88" stopIfTrue="1">
      <formula>(S13="")</formula>
    </cfRule>
  </conditionalFormatting>
  <conditionalFormatting sqref="AA16">
    <cfRule type="expression" dxfId="85" priority="87" stopIfTrue="1">
      <formula>(AC16="")</formula>
    </cfRule>
  </conditionalFormatting>
  <conditionalFormatting sqref="AB16">
    <cfRule type="expression" dxfId="84" priority="86" stopIfTrue="1">
      <formula>(AC16="")</formula>
    </cfRule>
  </conditionalFormatting>
  <conditionalFormatting sqref="AG16">
    <cfRule type="expression" dxfId="83" priority="85" stopIfTrue="1">
      <formula>AG16&lt;&gt;""</formula>
    </cfRule>
  </conditionalFormatting>
  <conditionalFormatting sqref="AA7:AA8">
    <cfRule type="expression" dxfId="82" priority="1235" stopIfTrue="1">
      <formula>SUM(AF9:AF18)&lt;29</formula>
    </cfRule>
    <cfRule type="expression" dxfId="81" priority="1236" stopIfTrue="1">
      <formula>SUM(AF9:AF18)&gt;29</formula>
    </cfRule>
  </conditionalFormatting>
  <conditionalFormatting sqref="Q21 Q17:Q18">
    <cfRule type="expression" dxfId="80" priority="84" stopIfTrue="1">
      <formula>(S17="")</formula>
    </cfRule>
  </conditionalFormatting>
  <conditionalFormatting sqref="R21 R17:R18">
    <cfRule type="expression" dxfId="79" priority="83" stopIfTrue="1">
      <formula>(S17="")</formula>
    </cfRule>
  </conditionalFormatting>
  <conditionalFormatting sqref="W21 W17:W18">
    <cfRule type="expression" dxfId="78" priority="82" stopIfTrue="1">
      <formula>W17&lt;&gt;""</formula>
    </cfRule>
  </conditionalFormatting>
  <conditionalFormatting sqref="Q19">
    <cfRule type="expression" dxfId="77" priority="81" stopIfTrue="1">
      <formula>(S19="")</formula>
    </cfRule>
  </conditionalFormatting>
  <conditionalFormatting sqref="R19">
    <cfRule type="expression" dxfId="76" priority="80" stopIfTrue="1">
      <formula>(S19="")</formula>
    </cfRule>
  </conditionalFormatting>
  <conditionalFormatting sqref="W19">
    <cfRule type="expression" dxfId="75" priority="79" stopIfTrue="1">
      <formula>W19&lt;&gt;""</formula>
    </cfRule>
  </conditionalFormatting>
  <conditionalFormatting sqref="Q20">
    <cfRule type="expression" dxfId="74" priority="78" stopIfTrue="1">
      <formula>(S20="")</formula>
    </cfRule>
  </conditionalFormatting>
  <conditionalFormatting sqref="R20">
    <cfRule type="expression" dxfId="73" priority="77" stopIfTrue="1">
      <formula>(S20="")</formula>
    </cfRule>
  </conditionalFormatting>
  <conditionalFormatting sqref="W20">
    <cfRule type="expression" dxfId="72" priority="76" stopIfTrue="1">
      <formula>W20&lt;&gt;""</formula>
    </cfRule>
  </conditionalFormatting>
  <conditionalFormatting sqref="Q22">
    <cfRule type="expression" dxfId="71" priority="75" stopIfTrue="1">
      <formula>(S22="")</formula>
    </cfRule>
  </conditionalFormatting>
  <conditionalFormatting sqref="R22">
    <cfRule type="expression" dxfId="70" priority="74" stopIfTrue="1">
      <formula>(S22="")</formula>
    </cfRule>
  </conditionalFormatting>
  <conditionalFormatting sqref="W22">
    <cfRule type="expression" dxfId="69" priority="73" stopIfTrue="1">
      <formula>W22&lt;&gt;""</formula>
    </cfRule>
  </conditionalFormatting>
  <conditionalFormatting sqref="AA9">
    <cfRule type="expression" dxfId="68" priority="72" stopIfTrue="1">
      <formula>(AC9="")</formula>
    </cfRule>
  </conditionalFormatting>
  <conditionalFormatting sqref="AB9">
    <cfRule type="expression" dxfId="67" priority="71" stopIfTrue="1">
      <formula>(AC9="")</formula>
    </cfRule>
  </conditionalFormatting>
  <conditionalFormatting sqref="AG9">
    <cfRule type="expression" dxfId="66" priority="70" stopIfTrue="1">
      <formula>AG9&lt;&gt;""</formula>
    </cfRule>
  </conditionalFormatting>
  <conditionalFormatting sqref="AA14">
    <cfRule type="expression" dxfId="65" priority="69" stopIfTrue="1">
      <formula>(AC14="")</formula>
    </cfRule>
  </conditionalFormatting>
  <conditionalFormatting sqref="AB14">
    <cfRule type="expression" dxfId="64" priority="68" stopIfTrue="1">
      <formula>(AC14="")</formula>
    </cfRule>
  </conditionalFormatting>
  <conditionalFormatting sqref="AG14">
    <cfRule type="expression" dxfId="63" priority="67" stopIfTrue="1">
      <formula>AG14&lt;&gt;""</formula>
    </cfRule>
  </conditionalFormatting>
  <conditionalFormatting sqref="AA13">
    <cfRule type="expression" dxfId="62" priority="66" stopIfTrue="1">
      <formula>(AC13="")</formula>
    </cfRule>
  </conditionalFormatting>
  <conditionalFormatting sqref="AB13">
    <cfRule type="expression" dxfId="61" priority="65" stopIfTrue="1">
      <formula>(AC13="")</formula>
    </cfRule>
  </conditionalFormatting>
  <conditionalFormatting sqref="AG13">
    <cfRule type="expression" dxfId="60" priority="64" stopIfTrue="1">
      <formula>AG13&lt;&gt;""</formula>
    </cfRule>
  </conditionalFormatting>
  <conditionalFormatting sqref="AA12">
    <cfRule type="expression" dxfId="59" priority="63" stopIfTrue="1">
      <formula>(AC12="")</formula>
    </cfRule>
  </conditionalFormatting>
  <conditionalFormatting sqref="AB12">
    <cfRule type="expression" dxfId="58" priority="62" stopIfTrue="1">
      <formula>(AC12="")</formula>
    </cfRule>
  </conditionalFormatting>
  <conditionalFormatting sqref="AG12">
    <cfRule type="expression" dxfId="57" priority="61" stopIfTrue="1">
      <formula>AG12&lt;&gt;""</formula>
    </cfRule>
  </conditionalFormatting>
  <conditionalFormatting sqref="AA15">
    <cfRule type="expression" dxfId="56" priority="60" stopIfTrue="1">
      <formula>(AC15="")</formula>
    </cfRule>
  </conditionalFormatting>
  <conditionalFormatting sqref="AB15">
    <cfRule type="expression" dxfId="55" priority="59" stopIfTrue="1">
      <formula>(AC15="")</formula>
    </cfRule>
  </conditionalFormatting>
  <conditionalFormatting sqref="AG15">
    <cfRule type="expression" dxfId="54" priority="58" stopIfTrue="1">
      <formula>AG15&lt;&gt;""</formula>
    </cfRule>
  </conditionalFormatting>
  <conditionalFormatting sqref="AA17">
    <cfRule type="expression" dxfId="53" priority="57" stopIfTrue="1">
      <formula>(AC17="")</formula>
    </cfRule>
  </conditionalFormatting>
  <conditionalFormatting sqref="AB17">
    <cfRule type="expression" dxfId="52" priority="56" stopIfTrue="1">
      <formula>(AC17="")</formula>
    </cfRule>
  </conditionalFormatting>
  <conditionalFormatting sqref="AG17">
    <cfRule type="expression" dxfId="51" priority="55" stopIfTrue="1">
      <formula>AG17&lt;&gt;""</formula>
    </cfRule>
  </conditionalFormatting>
  <conditionalFormatting sqref="AA16">
    <cfRule type="expression" dxfId="50" priority="54" stopIfTrue="1">
      <formula>(AC16="")</formula>
    </cfRule>
  </conditionalFormatting>
  <conditionalFormatting sqref="AB16">
    <cfRule type="expression" dxfId="49" priority="53" stopIfTrue="1">
      <formula>(AC16="")</formula>
    </cfRule>
  </conditionalFormatting>
  <conditionalFormatting sqref="AG16">
    <cfRule type="expression" dxfId="48" priority="52" stopIfTrue="1">
      <formula>AG16&lt;&gt;""</formula>
    </cfRule>
  </conditionalFormatting>
  <conditionalFormatting sqref="AA11">
    <cfRule type="expression" dxfId="47" priority="51" stopIfTrue="1">
      <formula>(AC11="")</formula>
    </cfRule>
  </conditionalFormatting>
  <conditionalFormatting sqref="AB11">
    <cfRule type="expression" dxfId="46" priority="50" stopIfTrue="1">
      <formula>(AC11="")</formula>
    </cfRule>
  </conditionalFormatting>
  <conditionalFormatting sqref="AG11">
    <cfRule type="expression" dxfId="45" priority="49" stopIfTrue="1">
      <formula>AG11&lt;&gt;""</formula>
    </cfRule>
  </conditionalFormatting>
  <conditionalFormatting sqref="AA12 AA14">
    <cfRule type="expression" dxfId="44" priority="48" stopIfTrue="1">
      <formula>(AC12="")</formula>
    </cfRule>
  </conditionalFormatting>
  <conditionalFormatting sqref="AB12 AB14">
    <cfRule type="expression" dxfId="43" priority="47" stopIfTrue="1">
      <formula>(AC12="")</formula>
    </cfRule>
  </conditionalFormatting>
  <conditionalFormatting sqref="AG12 AG14">
    <cfRule type="expression" dxfId="42" priority="46" stopIfTrue="1">
      <formula>AG12&lt;&gt;""</formula>
    </cfRule>
  </conditionalFormatting>
  <conditionalFormatting sqref="AA10">
    <cfRule type="expression" dxfId="41" priority="45" stopIfTrue="1">
      <formula>(AC10="")</formula>
    </cfRule>
  </conditionalFormatting>
  <conditionalFormatting sqref="AB10">
    <cfRule type="expression" dxfId="40" priority="44" stopIfTrue="1">
      <formula>(AC10="")</formula>
    </cfRule>
  </conditionalFormatting>
  <conditionalFormatting sqref="AG10">
    <cfRule type="expression" dxfId="39" priority="43" stopIfTrue="1">
      <formula>AG10&lt;&gt;""</formula>
    </cfRule>
  </conditionalFormatting>
  <conditionalFormatting sqref="AA11">
    <cfRule type="expression" dxfId="38" priority="42" stopIfTrue="1">
      <formula>(AC11="")</formula>
    </cfRule>
  </conditionalFormatting>
  <conditionalFormatting sqref="AB11">
    <cfRule type="expression" dxfId="37" priority="41" stopIfTrue="1">
      <formula>(AC11="")</formula>
    </cfRule>
  </conditionalFormatting>
  <conditionalFormatting sqref="AG11">
    <cfRule type="expression" dxfId="36" priority="40" stopIfTrue="1">
      <formula>AG11&lt;&gt;""</formula>
    </cfRule>
  </conditionalFormatting>
  <conditionalFormatting sqref="AA13">
    <cfRule type="expression" dxfId="35" priority="39" stopIfTrue="1">
      <formula>(AC13="")</formula>
    </cfRule>
  </conditionalFormatting>
  <conditionalFormatting sqref="AB13">
    <cfRule type="expression" dxfId="34" priority="38" stopIfTrue="1">
      <formula>(AC13="")</formula>
    </cfRule>
  </conditionalFormatting>
  <conditionalFormatting sqref="AG13">
    <cfRule type="expression" dxfId="33" priority="37" stopIfTrue="1">
      <formula>AG13&lt;&gt;""</formula>
    </cfRule>
  </conditionalFormatting>
  <conditionalFormatting sqref="AA16">
    <cfRule type="expression" dxfId="32" priority="36" stopIfTrue="1">
      <formula>(AC16="")</formula>
    </cfRule>
  </conditionalFormatting>
  <conditionalFormatting sqref="AB16">
    <cfRule type="expression" dxfId="31" priority="35" stopIfTrue="1">
      <formula>(AC16="")</formula>
    </cfRule>
  </conditionalFormatting>
  <conditionalFormatting sqref="AG16">
    <cfRule type="expression" dxfId="30" priority="34" stopIfTrue="1">
      <formula>AG16&lt;&gt;""</formula>
    </cfRule>
  </conditionalFormatting>
  <conditionalFormatting sqref="AA15">
    <cfRule type="expression" dxfId="29" priority="33" stopIfTrue="1">
      <formula>(AC15="")</formula>
    </cfRule>
  </conditionalFormatting>
  <conditionalFormatting sqref="AB15">
    <cfRule type="expression" dxfId="28" priority="32" stopIfTrue="1">
      <formula>(AC15="")</formula>
    </cfRule>
  </conditionalFormatting>
  <conditionalFormatting sqref="AG15">
    <cfRule type="expression" dxfId="27" priority="31" stopIfTrue="1">
      <formula>AG15&lt;&gt;""</formula>
    </cfRule>
  </conditionalFormatting>
  <conditionalFormatting sqref="AA13">
    <cfRule type="expression" dxfId="26" priority="30" stopIfTrue="1">
      <formula>(AC13="")</formula>
    </cfRule>
  </conditionalFormatting>
  <conditionalFormatting sqref="AB13">
    <cfRule type="expression" dxfId="25" priority="29" stopIfTrue="1">
      <formula>(AC13="")</formula>
    </cfRule>
  </conditionalFormatting>
  <conditionalFormatting sqref="AG13">
    <cfRule type="expression" dxfId="24" priority="28" stopIfTrue="1">
      <formula>AG13&lt;&gt;""</formula>
    </cfRule>
  </conditionalFormatting>
  <conditionalFormatting sqref="AA12">
    <cfRule type="expression" dxfId="23" priority="27" stopIfTrue="1">
      <formula>(AC12="")</formula>
    </cfRule>
  </conditionalFormatting>
  <conditionalFormatting sqref="AB12">
    <cfRule type="expression" dxfId="22" priority="26" stopIfTrue="1">
      <formula>(AC12="")</formula>
    </cfRule>
  </conditionalFormatting>
  <conditionalFormatting sqref="AG12">
    <cfRule type="expression" dxfId="21" priority="25" stopIfTrue="1">
      <formula>AG12&lt;&gt;""</formula>
    </cfRule>
  </conditionalFormatting>
  <conditionalFormatting sqref="AA11">
    <cfRule type="expression" dxfId="20" priority="24" stopIfTrue="1">
      <formula>(AC11="")</formula>
    </cfRule>
  </conditionalFormatting>
  <conditionalFormatting sqref="AB11">
    <cfRule type="expression" dxfId="19" priority="23" stopIfTrue="1">
      <formula>(AC11="")</formula>
    </cfRule>
  </conditionalFormatting>
  <conditionalFormatting sqref="AG11">
    <cfRule type="expression" dxfId="18" priority="22" stopIfTrue="1">
      <formula>AG11&lt;&gt;""</formula>
    </cfRule>
  </conditionalFormatting>
  <conditionalFormatting sqref="AA14">
    <cfRule type="expression" dxfId="17" priority="21" stopIfTrue="1">
      <formula>(AC14="")</formula>
    </cfRule>
  </conditionalFormatting>
  <conditionalFormatting sqref="AB14">
    <cfRule type="expression" dxfId="16" priority="20" stopIfTrue="1">
      <formula>(AC14="")</formula>
    </cfRule>
  </conditionalFormatting>
  <conditionalFormatting sqref="AG14">
    <cfRule type="expression" dxfId="15" priority="19" stopIfTrue="1">
      <formula>AG14&lt;&gt;""</formula>
    </cfRule>
  </conditionalFormatting>
  <conditionalFormatting sqref="AA16">
    <cfRule type="expression" dxfId="14" priority="18" stopIfTrue="1">
      <formula>(AC16="")</formula>
    </cfRule>
  </conditionalFormatting>
  <conditionalFormatting sqref="AB16">
    <cfRule type="expression" dxfId="13" priority="17" stopIfTrue="1">
      <formula>(AC16="")</formula>
    </cfRule>
  </conditionalFormatting>
  <conditionalFormatting sqref="AG16">
    <cfRule type="expression" dxfId="12" priority="16" stopIfTrue="1">
      <formula>AG16&lt;&gt;""</formula>
    </cfRule>
  </conditionalFormatting>
  <conditionalFormatting sqref="AA15">
    <cfRule type="expression" dxfId="11" priority="15" stopIfTrue="1">
      <formula>(AC15="")</formula>
    </cfRule>
  </conditionalFormatting>
  <conditionalFormatting sqref="AB15">
    <cfRule type="expression" dxfId="10" priority="14" stopIfTrue="1">
      <formula>(AC15="")</formula>
    </cfRule>
  </conditionalFormatting>
  <conditionalFormatting sqref="AG15">
    <cfRule type="expression" dxfId="9" priority="13" stopIfTrue="1">
      <formula>AG15&lt;&gt;""</formula>
    </cfRule>
  </conditionalFormatting>
  <conditionalFormatting sqref="AA10">
    <cfRule type="expression" dxfId="8" priority="12" stopIfTrue="1">
      <formula>(AC10="")</formula>
    </cfRule>
  </conditionalFormatting>
  <conditionalFormatting sqref="AB10">
    <cfRule type="expression" dxfId="7" priority="11" stopIfTrue="1">
      <formula>(AC10="")</formula>
    </cfRule>
  </conditionalFormatting>
  <conditionalFormatting sqref="AG10">
    <cfRule type="expression" dxfId="6" priority="10" stopIfTrue="1">
      <formula>AG10&lt;&gt;""</formula>
    </cfRule>
  </conditionalFormatting>
  <conditionalFormatting sqref="Q31:R31">
    <cfRule type="expression" dxfId="5" priority="9">
      <formula>$Q$27&lt;2</formula>
    </cfRule>
  </conditionalFormatting>
  <conditionalFormatting sqref="A28:A43">
    <cfRule type="expression" dxfId="4" priority="4" stopIfTrue="1">
      <formula>(C28="")</formula>
    </cfRule>
  </conditionalFormatting>
  <conditionalFormatting sqref="B28:B43">
    <cfRule type="expression" dxfId="3" priority="3" stopIfTrue="1">
      <formula>(C28="")</formula>
    </cfRule>
  </conditionalFormatting>
  <conditionalFormatting sqref="AA24:AA25">
    <cfRule type="expression" dxfId="2" priority="1255" stopIfTrue="1">
      <formula>SUM(AF36:AF39)&lt;4</formula>
    </cfRule>
    <cfRule type="expression" dxfId="1" priority="1256" stopIfTrue="1">
      <formula>SUM(AF36:AF39)&gt;4</formula>
    </cfRule>
  </conditionalFormatting>
  <conditionalFormatting sqref="AA3">
    <cfRule type="expression" dxfId="0" priority="1258" stopIfTrue="1">
      <formula>SUM(AE9:AE41)&lt;33</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7" sqref="E7:F7"/>
    </sheetView>
  </sheetViews>
  <sheetFormatPr baseColWidth="10" defaultColWidth="9.1640625" defaultRowHeight="13" x14ac:dyDescent="0.15"/>
  <cols>
    <col min="1" max="1" width="4" style="22" customWidth="1"/>
    <col min="2" max="2" width="18" style="22" customWidth="1"/>
    <col min="3" max="3" width="12" style="22" customWidth="1"/>
    <col min="4" max="4" width="19.5" style="22" customWidth="1"/>
    <col min="5" max="5" width="32.5" style="23" customWidth="1"/>
    <col min="6" max="6" width="10.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62" t="s">
        <v>2</v>
      </c>
      <c r="B1" s="162"/>
      <c r="C1" s="162"/>
      <c r="D1" s="162"/>
      <c r="E1" s="162"/>
      <c r="F1" s="162"/>
      <c r="G1" s="5"/>
      <c r="H1" s="5"/>
    </row>
    <row r="2" spans="1:8" s="8" customFormat="1" ht="16" customHeight="1" x14ac:dyDescent="0.2">
      <c r="A2" s="163" t="s">
        <v>3</v>
      </c>
      <c r="B2" s="163"/>
      <c r="C2" s="163"/>
      <c r="D2" s="163"/>
      <c r="E2" s="163"/>
      <c r="F2" s="163"/>
      <c r="G2" s="7"/>
      <c r="H2" s="7"/>
    </row>
    <row r="3" spans="1:8" s="8" customFormat="1" ht="14.75" customHeight="1" x14ac:dyDescent="0.2">
      <c r="A3" s="163" t="s">
        <v>64</v>
      </c>
      <c r="B3" s="163"/>
      <c r="C3" s="163"/>
      <c r="D3" s="163"/>
      <c r="E3" s="163"/>
      <c r="F3" s="163"/>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64" t="str">
        <f>'PASS-CPM'!B1</f>
        <v>LNAME, FNAME</v>
      </c>
      <c r="C7" s="164"/>
      <c r="D7" s="164"/>
      <c r="E7" s="165"/>
      <c r="F7" s="166"/>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67">
        <f>'PASS-CPM'!S1</f>
        <v>99999999</v>
      </c>
      <c r="C10" s="167"/>
      <c r="D10" s="167"/>
      <c r="E10" s="112">
        <f>'PASS-CPM'!Q24</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77"/>
      <c r="B13" s="168"/>
      <c r="C13" s="168"/>
      <c r="D13" s="168"/>
      <c r="E13" s="169" t="str">
        <f>'PASS-CPM'!Z1</f>
        <v>PASS-CPM</v>
      </c>
      <c r="F13" s="169"/>
      <c r="G13" s="170"/>
      <c r="H13" s="7"/>
    </row>
    <row r="14" spans="1:8" s="8" customFormat="1" ht="10.5" customHeight="1" x14ac:dyDescent="0.2">
      <c r="A14" s="9"/>
      <c r="B14" s="171"/>
      <c r="C14" s="171"/>
      <c r="D14" s="87"/>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64" t="str">
        <f>'PASS-CPM'!AG1</f>
        <v>ADVISOR</v>
      </c>
      <c r="C16" s="164"/>
      <c r="D16" s="14"/>
      <c r="E16" s="89" t="str">
        <f>'PASS-CPM'!Q27</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78"/>
      <c r="D18" s="12"/>
      <c r="E18" s="13" t="s">
        <v>65</v>
      </c>
      <c r="F18" s="10"/>
      <c r="G18" s="7"/>
      <c r="H18" s="7"/>
    </row>
    <row r="19" spans="1:8" s="8" customFormat="1" ht="16" customHeight="1" x14ac:dyDescent="0.2">
      <c r="A19" s="9"/>
      <c r="B19" s="172"/>
      <c r="C19" s="172"/>
      <c r="D19" s="14"/>
      <c r="E19" s="89" t="str">
        <f>'PASS-CPM'!Q31</f>
        <v>N/A</v>
      </c>
      <c r="F19" s="10"/>
      <c r="G19" s="7"/>
      <c r="H19" s="7"/>
    </row>
    <row r="20" spans="1:8" s="8" customFormat="1" ht="21.25" customHeight="1" x14ac:dyDescent="0.2">
      <c r="A20" s="11" t="s">
        <v>49</v>
      </c>
      <c r="B20" s="12"/>
      <c r="C20" s="90">
        <f>'PASS-CPM'!Q26</f>
        <v>0</v>
      </c>
      <c r="D20" s="79"/>
      <c r="E20" s="10" t="s">
        <v>66</v>
      </c>
      <c r="F20" s="91">
        <f>'PASS-CPM'!Q28</f>
        <v>0</v>
      </c>
      <c r="G20" s="7"/>
      <c r="H20" s="7"/>
    </row>
    <row r="21" spans="1:8" s="8" customFormat="1" ht="18" x14ac:dyDescent="0.2">
      <c r="A21" s="11" t="s">
        <v>13</v>
      </c>
      <c r="B21" s="12"/>
      <c r="C21" s="161"/>
      <c r="D21" s="161"/>
      <c r="E21" s="10" t="s">
        <v>67</v>
      </c>
      <c r="F21" s="91">
        <f>'PASS-CPM'!Q30</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79"/>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74"/>
      <c r="C25" s="175"/>
      <c r="D25" s="175"/>
      <c r="E25" s="175"/>
      <c r="F25" s="175"/>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80"/>
      <c r="E27" s="10" t="s">
        <v>68</v>
      </c>
      <c r="F27" s="10"/>
      <c r="G27" s="7"/>
      <c r="H27" s="7"/>
    </row>
    <row r="28" spans="1:8" s="8" customFormat="1" ht="21.25" hidden="1" customHeight="1" x14ac:dyDescent="0.2">
      <c r="A28" s="9"/>
      <c r="B28" s="176"/>
      <c r="C28" s="176"/>
      <c r="D28" s="85"/>
      <c r="E28" s="10"/>
      <c r="F28" s="10"/>
      <c r="G28" s="7"/>
      <c r="H28" s="7"/>
    </row>
    <row r="29" spans="1:8" s="8" customFormat="1" ht="19.5" customHeight="1" x14ac:dyDescent="0.2">
      <c r="A29" s="88"/>
      <c r="B29" s="177"/>
      <c r="C29" s="177"/>
      <c r="D29" s="177"/>
      <c r="E29" s="178"/>
      <c r="F29" s="178"/>
      <c r="G29" s="7"/>
      <c r="H29" s="7"/>
    </row>
    <row r="30" spans="1:8" s="8" customFormat="1" ht="7" customHeight="1" x14ac:dyDescent="0.2">
      <c r="A30" s="11"/>
      <c r="B30" s="9"/>
      <c r="C30" s="9"/>
      <c r="D30" s="81"/>
      <c r="E30" s="10"/>
      <c r="F30" s="10"/>
      <c r="G30" s="7"/>
      <c r="H30" s="7"/>
    </row>
    <row r="31" spans="1:8" s="8" customFormat="1" ht="19.5" customHeight="1" x14ac:dyDescent="0.2">
      <c r="A31" s="11" t="s">
        <v>16</v>
      </c>
      <c r="B31" s="9"/>
      <c r="C31" s="9"/>
      <c r="D31" s="18"/>
      <c r="E31" s="86"/>
      <c r="F31" s="10"/>
      <c r="G31" s="7"/>
      <c r="H31" s="7"/>
    </row>
    <row r="32" spans="1:8" s="8" customFormat="1" ht="16" customHeight="1" x14ac:dyDescent="0.2">
      <c r="A32" s="9"/>
      <c r="B32" s="82"/>
      <c r="C32" s="11"/>
      <c r="D32" s="11"/>
      <c r="E32" s="10" t="s">
        <v>50</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51</v>
      </c>
      <c r="B38" s="19"/>
      <c r="C38" s="19"/>
      <c r="D38" s="19"/>
      <c r="E38" s="83"/>
      <c r="F38" s="83"/>
      <c r="G38" s="21"/>
      <c r="H38" s="21"/>
    </row>
    <row r="39" spans="1:9" ht="16" x14ac:dyDescent="0.2">
      <c r="A39" s="20"/>
      <c r="B39" s="179" t="s">
        <v>69</v>
      </c>
      <c r="C39" s="179"/>
      <c r="D39" s="179"/>
      <c r="E39" s="179"/>
      <c r="F39" s="179"/>
      <c r="G39" s="179"/>
      <c r="H39" s="179"/>
      <c r="I39" s="179"/>
    </row>
    <row r="40" spans="1:9" x14ac:dyDescent="0.15">
      <c r="A40" s="19"/>
      <c r="B40" s="19"/>
      <c r="C40" s="19"/>
      <c r="D40" s="19"/>
      <c r="E40" s="20"/>
      <c r="F40" s="20"/>
      <c r="G40" s="21"/>
      <c r="H40" s="21"/>
    </row>
    <row r="41" spans="1:9" ht="3.75" customHeight="1" x14ac:dyDescent="0.15">
      <c r="A41" s="19"/>
      <c r="B41" s="19"/>
      <c r="C41" s="19"/>
      <c r="D41" s="19"/>
      <c r="E41" s="83"/>
      <c r="F41" s="83"/>
      <c r="G41" s="21"/>
      <c r="H41" s="21"/>
    </row>
    <row r="42" spans="1:9" ht="14.75" customHeight="1" x14ac:dyDescent="0.2">
      <c r="A42" s="19"/>
      <c r="B42" s="173" t="s">
        <v>57</v>
      </c>
      <c r="C42" s="173"/>
      <c r="D42" s="173"/>
      <c r="E42" s="173"/>
      <c r="F42" s="173"/>
      <c r="G42" s="173"/>
      <c r="H42" s="173"/>
      <c r="I42" s="173"/>
    </row>
    <row r="43" spans="1:9" x14ac:dyDescent="0.15">
      <c r="C43" s="83"/>
      <c r="D43" s="83"/>
    </row>
    <row r="44" spans="1:9" x14ac:dyDescent="0.15">
      <c r="E44" s="83"/>
      <c r="F44" s="83"/>
    </row>
    <row r="45" spans="1:9" ht="13.75" customHeight="1" x14ac:dyDescent="0.2">
      <c r="B45" s="173" t="s">
        <v>70</v>
      </c>
      <c r="C45" s="173"/>
      <c r="D45" s="173"/>
      <c r="E45" s="173"/>
      <c r="F45" s="173"/>
      <c r="G45" s="173"/>
      <c r="H45" s="173"/>
      <c r="I45" s="173"/>
    </row>
    <row r="46" spans="1:9" x14ac:dyDescent="0.15">
      <c r="C46" s="84"/>
      <c r="D46" s="84"/>
    </row>
  </sheetData>
  <sheetProtection algorithmName="SHA-512" hashValue="OzounnwWlV/wfOrJMtluTdM4VePiqjgfAoNqcVtQIypiHgglLEGu0Q2m9AusGYFAE/hhAqCVKf/39kZjhDHadg==" saltValue="ld39HZEAM7BpZ8qEYYA3HA==" spinCount="100000"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ignoredErrors>
    <ignoredError sqref="E10"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PASS-CPM</vt:lpstr>
      <vt:lpstr>GRAD CHECK</vt:lpstr>
      <vt:lpstr>ADVISOR'S NOTES</vt:lpstr>
      <vt:lpstr>'GRAD CHECK'!Print_Area</vt:lpstr>
      <vt:lpstr>'PASS-CPM'!Print_Area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2021-04-21T20:43:54Z</cp:lastPrinted>
  <dcterms:created xsi:type="dcterms:W3CDTF">2011-07-12T20:37:04Z</dcterms:created>
  <dcterms:modified xsi:type="dcterms:W3CDTF">2022-06-16T20:54:15Z</dcterms:modified>
</cp:coreProperties>
</file>