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62C86F24-41CB-354C-B3FB-00CE9FBBA6E9}" xr6:coauthVersionLast="47" xr6:coauthVersionMax="47" xr10:uidLastSave="{00000000-0000-0000-0000-000000000000}"/>
  <bookViews>
    <workbookView xWindow="0" yWindow="500" windowWidth="19420" windowHeight="11620" tabRatio="705" xr2:uid="{00000000-000D-0000-FFFF-FFFF00000000}"/>
  </bookViews>
  <sheets>
    <sheet name="AGEC" sheetId="3" r:id="rId1"/>
    <sheet name="GRAD CHECK " sheetId="5" r:id="rId2"/>
    <sheet name="ADVISOR'S NOTES" sheetId="1" r:id="rId3"/>
  </sheets>
  <definedNames>
    <definedName name="_xlnm.Print_Area" localSheetId="0">AGEC!$A$1:$AI$44</definedName>
    <definedName name="_xlnm.Print_Area" localSheetId="1">'GRAD CHECK '!$A$1:$I$46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4" i="3" l="1"/>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AF26" i="3" l="1"/>
  <c r="AE26" i="3"/>
  <c r="AD26" i="3"/>
  <c r="G20" i="3" l="1"/>
  <c r="F20" i="3"/>
  <c r="E20" i="3"/>
  <c r="G11" i="3" l="1"/>
  <c r="F11" i="3"/>
  <c r="E11" i="3"/>
  <c r="G21" i="3"/>
  <c r="F21" i="3"/>
  <c r="E21" i="3"/>
  <c r="G19" i="3"/>
  <c r="F19" i="3"/>
  <c r="E19" i="3"/>
  <c r="G18" i="3"/>
  <c r="F18" i="3"/>
  <c r="E18" i="3"/>
  <c r="G17" i="3"/>
  <c r="F17" i="3"/>
  <c r="E17" i="3"/>
  <c r="G16" i="3"/>
  <c r="F16" i="3"/>
  <c r="E16" i="3"/>
  <c r="G15" i="3"/>
  <c r="F15" i="3"/>
  <c r="E15" i="3"/>
  <c r="G14" i="3"/>
  <c r="F14" i="3"/>
  <c r="E14" i="3"/>
  <c r="G13" i="3"/>
  <c r="F13" i="3"/>
  <c r="E13" i="3"/>
  <c r="G12" i="3"/>
  <c r="F12" i="3"/>
  <c r="E12" i="3"/>
  <c r="G10" i="3"/>
  <c r="F10" i="3"/>
  <c r="E10" i="3"/>
  <c r="G9" i="3"/>
  <c r="F9" i="3"/>
  <c r="E9" i="3"/>
  <c r="G8" i="3"/>
  <c r="F8" i="3"/>
  <c r="E8" i="3"/>
  <c r="G7" i="3"/>
  <c r="F7" i="3"/>
  <c r="E7" i="3"/>
  <c r="AF40" i="3" l="1"/>
  <c r="AE40" i="3"/>
  <c r="AD40" i="3"/>
  <c r="AF39" i="3"/>
  <c r="AE39" i="3"/>
  <c r="AD39" i="3"/>
  <c r="AF38" i="3"/>
  <c r="AE38" i="3"/>
  <c r="AD38" i="3"/>
  <c r="AF37" i="3"/>
  <c r="AE37" i="3"/>
  <c r="AD37" i="3"/>
  <c r="AF36" i="3"/>
  <c r="AE36" i="3"/>
  <c r="AD36" i="3"/>
  <c r="AF35" i="3"/>
  <c r="AE35" i="3"/>
  <c r="AD35" i="3"/>
  <c r="AF34" i="3"/>
  <c r="AE34" i="3"/>
  <c r="AD34" i="3"/>
  <c r="AF33" i="3"/>
  <c r="AE33" i="3"/>
  <c r="AD33" i="3"/>
  <c r="AD23" i="3" l="1"/>
  <c r="AE23" i="3"/>
  <c r="AF23" i="3"/>
  <c r="AD24" i="3"/>
  <c r="AE24" i="3"/>
  <c r="AF24" i="3"/>
  <c r="AD25" i="3"/>
  <c r="AE25" i="3"/>
  <c r="AF25" i="3"/>
  <c r="AF10" i="3" l="1"/>
  <c r="AE10" i="3"/>
  <c r="AD10" i="3"/>
  <c r="E10" i="5" l="1"/>
  <c r="B16" i="5" l="1"/>
  <c r="E13" i="5"/>
  <c r="B10" i="5"/>
  <c r="B7" i="5"/>
  <c r="V11" i="3" l="1"/>
  <c r="U11" i="3"/>
  <c r="T11" i="3"/>
  <c r="V10" i="3"/>
  <c r="U10" i="3"/>
  <c r="T10" i="3"/>
  <c r="V9" i="3"/>
  <c r="U9" i="3"/>
  <c r="T9" i="3"/>
  <c r="V8" i="3"/>
  <c r="U8" i="3"/>
  <c r="T8" i="3"/>
  <c r="AF41" i="3" l="1"/>
  <c r="AE41" i="3"/>
  <c r="AD41" i="3"/>
  <c r="AF19" i="3"/>
  <c r="AE19" i="3"/>
  <c r="AD19" i="3"/>
  <c r="AF18" i="3"/>
  <c r="AE18" i="3"/>
  <c r="AD18" i="3"/>
  <c r="AF17" i="3"/>
  <c r="AE17" i="3"/>
  <c r="AD17" i="3"/>
  <c r="AF16" i="3"/>
  <c r="AE16" i="3"/>
  <c r="AD16" i="3"/>
  <c r="AF15" i="3"/>
  <c r="AE15" i="3"/>
  <c r="AD15" i="3"/>
  <c r="AF14" i="3"/>
  <c r="AE14" i="3"/>
  <c r="AD14" i="3"/>
  <c r="AF13" i="3"/>
  <c r="AE13" i="3"/>
  <c r="AD13" i="3"/>
  <c r="AF12" i="3"/>
  <c r="AE12" i="3"/>
  <c r="AD12" i="3"/>
  <c r="AF11" i="3"/>
  <c r="AE11" i="3"/>
  <c r="AD11" i="3"/>
  <c r="AF9" i="3"/>
  <c r="Q24" i="3" s="1"/>
  <c r="F20" i="5" s="1"/>
  <c r="AE9" i="3"/>
  <c r="Q25" i="3" s="1"/>
  <c r="AD9" i="3"/>
  <c r="Q26" i="3" s="1"/>
  <c r="AF8" i="3"/>
  <c r="AE8" i="3"/>
  <c r="AD8" i="3"/>
  <c r="V7" i="3"/>
  <c r="U7" i="3"/>
  <c r="T7" i="3"/>
  <c r="Q23" i="3" l="1"/>
  <c r="E16" i="5" s="1"/>
  <c r="Q22" i="3"/>
  <c r="F21" i="5"/>
  <c r="C20" i="5" l="1"/>
  <c r="Q27" i="3"/>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Kayla Grant</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BCOM 3113 or 3443 
or ENGL 3323 - if ENGL 3323 is substituted for ENGL 1213, hours in this block are reduced by 3</t>
        </r>
      </text>
    </comment>
    <comment ref="AC8" authorId="2" shapeId="0" xr:uid="{00000000-0006-0000-0000-000004000000}">
      <text>
        <r>
          <rPr>
            <sz val="9"/>
            <color indexed="81"/>
            <rFont val="Tahoma"/>
            <family val="2"/>
          </rPr>
          <t xml:space="preserve">or ACCT 2103
</t>
        </r>
        <r>
          <rPr>
            <b/>
            <sz val="9"/>
            <color indexed="81"/>
            <rFont val="Tahoma"/>
            <family val="2"/>
          </rPr>
          <t>*ACCT 2003 MUST BE TAKEN WITH ACCT 3004</t>
        </r>
      </text>
    </comment>
    <comment ref="C9" authorId="0" shapeId="0" xr:uid="{00000000-0006-0000-0000-000005000000}">
      <text>
        <r>
          <rPr>
            <sz val="9"/>
            <color indexed="81"/>
            <rFont val="Tahoma"/>
            <family val="2"/>
          </rPr>
          <t>or 1483 or 1493</t>
        </r>
      </text>
    </comment>
    <comment ref="S9" authorId="3" shapeId="0" xr:uid="{00000000-0006-0000-0000-000006000000}">
      <text>
        <r>
          <rPr>
            <sz val="9"/>
            <color indexed="81"/>
            <rFont val="Tahoma"/>
            <family val="2"/>
          </rPr>
          <t>or SPCH 3733
or AGCM 3203</t>
        </r>
      </text>
    </comment>
    <comment ref="AC9" authorId="2" shapeId="0" xr:uid="{00000000-0006-0000-0000-000007000000}">
      <text>
        <r>
          <rPr>
            <sz val="9"/>
            <color indexed="81"/>
            <rFont val="Tahoma"/>
            <family val="2"/>
          </rPr>
          <t xml:space="preserve">or 2203
</t>
        </r>
        <r>
          <rPr>
            <b/>
            <sz val="9"/>
            <color indexed="81"/>
            <rFont val="Tahoma"/>
            <family val="2"/>
          </rPr>
          <t>*ACCT 2003 MUST BE TAKEN WITH ACCT 3004</t>
        </r>
      </text>
    </comment>
    <comment ref="S10" authorId="4" shapeId="0" xr:uid="{00000000-0006-0000-0000-000008000000}">
      <text>
        <r>
          <rPr>
            <sz val="9"/>
            <color indexed="81"/>
            <rFont val="Tahoma"/>
            <family val="2"/>
          </rPr>
          <t xml:space="preserve">1. PLNT 1213, HORT 1013, NREM 1113
2. SOIL 1113 or 2124
3. ANSI 1023 &amp; 1021 or 1124, FDSC 1133, 
    ENTO 2993 or 3003
4. NREM 1014, 2013, or 3013, 
    ENVR 1113, BIOC 2344 or 3713, LA 1013
</t>
        </r>
      </text>
    </comment>
    <comment ref="S11" authorId="3" shapeId="0" xr:uid="{00000000-0006-0000-0000-000009000000}">
      <text>
        <r>
          <rPr>
            <sz val="9"/>
            <color indexed="81"/>
            <rFont val="Tahoma"/>
            <family val="2"/>
          </rPr>
          <t xml:space="preserve">1. PLNT 1213, HORT 1013, NREM 1113
2. SOIL 1113 or 2124
3. ANSI 1023 &amp; 1021 or 1124, FDSC 1133, 
    ENTO 2993 or 3003
4. NREM 1014, 2013, or 3013, 
    ENVR 1113, BIOC 2344 or 3713, LA 1013
</t>
        </r>
      </text>
    </comment>
    <comment ref="C15" authorId="3" shapeId="0" xr:uid="{00000000-0006-0000-0000-00000A000000}">
      <text>
        <r>
          <rPr>
            <sz val="9"/>
            <color indexed="81"/>
            <rFont val="Tahoma"/>
            <family val="2"/>
          </rPr>
          <t>or 1215 or 1014</t>
        </r>
      </text>
    </comment>
    <comment ref="C17" authorId="2" shapeId="0" xr:uid="{00000000-0006-0000-0000-00000B000000}">
      <text>
        <r>
          <rPr>
            <sz val="9"/>
            <color indexed="81"/>
            <rFont val="Tahoma"/>
            <family val="2"/>
          </rPr>
          <t>course designated
A, H, N, or S</t>
        </r>
      </text>
    </comment>
    <comment ref="C18" authorId="4" shapeId="0" xr:uid="{00000000-0006-0000-0000-00000C000000}">
      <text>
        <r>
          <rPr>
            <sz val="9"/>
            <color indexed="81"/>
            <rFont val="Tahoma"/>
            <family val="2"/>
          </rPr>
          <t>course designated
A, H, N, or S</t>
        </r>
      </text>
    </comment>
    <comment ref="C19" authorId="4" shapeId="0" xr:uid="{00000000-0006-0000-0000-00000D000000}">
      <text>
        <r>
          <rPr>
            <sz val="9"/>
            <color indexed="81"/>
            <rFont val="Tahoma"/>
            <family val="2"/>
          </rPr>
          <t>course designated
A, H, N, or S</t>
        </r>
      </text>
    </comment>
    <comment ref="AC26" authorId="2" shapeId="0" xr:uid="{00000000-0006-0000-0000-00000E000000}">
      <text>
        <r>
          <rPr>
            <sz val="9"/>
            <color indexed="81"/>
            <rFont val="Tahoma"/>
            <family val="2"/>
          </rPr>
          <t>or ECON 4223</t>
        </r>
      </text>
    </comment>
  </commentList>
</comments>
</file>

<file path=xl/sharedStrings.xml><?xml version="1.0" encoding="utf-8"?>
<sst xmlns="http://schemas.openxmlformats.org/spreadsheetml/2006/main" count="130" uniqueCount="83">
  <si>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</si>
  <si>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</si>
  <si>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</si>
  <si>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</si>
  <si>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</si>
  <si>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</si>
  <si>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</si>
  <si>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</si>
  <si>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</si>
  <si>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</si>
  <si>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</si>
  <si>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</si>
  <si>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</si>
  <si>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</si>
  <si>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</si>
  <si>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</si>
  <si>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</si>
  <si>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</si>
  <si>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AGEC</t>
  </si>
  <si>
    <t>ADV:</t>
  </si>
  <si>
    <t>Course</t>
  </si>
  <si>
    <t>Grade</t>
  </si>
  <si>
    <t>GPts</t>
  </si>
  <si>
    <t>GPACr</t>
  </si>
  <si>
    <t>GrCr</t>
  </si>
  <si>
    <t>Deviation</t>
  </si>
  <si>
    <t xml:space="preserve">ENGL </t>
  </si>
  <si>
    <t>AG</t>
  </si>
  <si>
    <t>AGCM</t>
  </si>
  <si>
    <t>ACCT</t>
  </si>
  <si>
    <t>HIST</t>
  </si>
  <si>
    <t>POLS</t>
  </si>
  <si>
    <t>MATH</t>
  </si>
  <si>
    <t>STAT</t>
  </si>
  <si>
    <t>(H)</t>
  </si>
  <si>
    <t>ECON</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</si>
  <si>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</si>
  <si>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</si>
  <si>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</si>
  <si>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</si>
  <si>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</si>
  <si>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</si>
  <si>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</si>
  <si>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</si>
  <si>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</si>
  <si>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</si>
  <si>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</si>
  <si>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</si>
  <si>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</si>
  <si>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</si>
  <si>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</si>
  <si>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</si>
  <si>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Hours to Date:</t>
  </si>
  <si>
    <t>(hrs. = current courses + deficiencies)</t>
  </si>
  <si>
    <t>APPROVED BY:</t>
  </si>
  <si>
    <t>(N)</t>
  </si>
  <si>
    <t>GENED</t>
  </si>
  <si>
    <t>LNAME, FNAME</t>
  </si>
  <si>
    <t>ENTO</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</si>
  <si>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</si>
  <si>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</si>
  <si>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</si>
  <si>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</si>
  <si>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ADVISOR</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</si>
  <si>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</si>
  <si>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</si>
  <si>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</si>
  <si>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</si>
  <si>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</si>
  <si>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</si>
  <si>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General Education Requirements:  40 Hours</t>
  </si>
  <si>
    <t>College/Dept. Requirements:  13 Hours</t>
  </si>
  <si>
    <t>Major Requirements:  60 Hours</t>
  </si>
  <si>
    <t>Core Courses:  33 Hours</t>
  </si>
  <si>
    <t>Additional Core Courses:  12 Hours</t>
  </si>
  <si>
    <t>15 Additional hours from upper-division AGEC</t>
  </si>
  <si>
    <t>excluding 4990:</t>
  </si>
  <si>
    <t>Elective Hours:  7 Hours</t>
  </si>
  <si>
    <t>Ag</t>
  </si>
  <si>
    <t>with at least 12 hours from AGEC 4000-level,</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</si>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</sst>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i/>
      <sz val="16"/>
      <name val="Arial"/>
      <family val="2"/>
    </font>
    <font>
      <sz val="16"/>
      <name val="Arial"/>
      <family val="2"/>
    </font>
    <font>
      <u/>
      <sz val="10"/>
      <color theme="10"/>
      <name val="Arial"/>
      <family val="2"/>
    </font>
    <font>
      <b/>
      <sz val="9"/>
      <color indexed="81"/>
      <name val="Tahoma"/>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11" fillId="0" borderId="0"/>
    <xf numFmtId="0" fontId="2" fillId="0" borderId="0"/>
    <xf numFmtId="0" fontId="24" fillId="0" borderId="0" applyNumberFormat="0" applyFill="0" applyBorder="0" applyAlignment="0" applyProtection="0"/>
  </cellStyleXfs>
  <cellXfs count="21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3" applyFill="1" applyBorder="1" applyAlignment="1" applyProtection="1">
      <protection locked="0"/>
    </xf>
    <xf numFmtId="0" fontId="11" fillId="0" borderId="0" xfId="2" applyBorder="1" applyAlignment="1" applyProtection="1">
      <protection hidden="1"/>
    </xf>
    <xf numFmtId="0" fontId="2" fillId="0" borderId="2" xfId="2" applyFont="1" applyBorder="1" applyAlignment="1" applyProtection="1">
      <alignment horizontal="left"/>
    </xf>
    <xf numFmtId="0" fontId="2" fillId="0" borderId="0" xfId="3" applyFill="1" applyBorder="1" applyAlignment="1" applyProtection="1"/>
    <xf numFmtId="0" fontId="1" fillId="0" borderId="0" xfId="2" applyFont="1" applyAlignment="1" applyProtection="1">
      <alignment horizontal="right"/>
      <protection hidden="1"/>
    </xf>
    <xf numFmtId="0" fontId="11" fillId="0" borderId="0" xfId="2" applyBorder="1"/>
    <xf numFmtId="0" fontId="11" fillId="0" borderId="0" xfId="2" applyFill="1" applyBorder="1" applyAlignment="1" applyProtection="1">
      <protection locked="0"/>
    </xf>
    <xf numFmtId="0" fontId="2" fillId="0" borderId="0" xfId="2" applyFont="1" applyBorder="1" applyAlignment="1" applyProtection="1">
      <alignment horizontal="left"/>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alignment horizontal="center"/>
      <protection hidden="1"/>
    </xf>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2" fillId="0" borderId="0" xfId="2" applyFont="1" applyFill="1" applyBorder="1" applyAlignment="1" applyProtection="1">
      <protection locked="0"/>
    </xf>
    <xf numFmtId="0" fontId="2" fillId="0" borderId="2" xfId="2" applyFont="1" applyBorder="1" applyAlignment="1" applyProtection="1">
      <alignment horizontal="left"/>
      <protection locked="0"/>
    </xf>
    <xf numFmtId="0" fontId="11" fillId="0" borderId="0" xfId="2" applyBorder="1" applyAlignment="1"/>
    <xf numFmtId="0" fontId="0" fillId="0" borderId="3" xfId="2" applyFont="1" applyBorder="1" applyAlignment="1" applyProtection="1">
      <alignment horizontal="center"/>
      <protection locked="0"/>
    </xf>
    <xf numFmtId="0" fontId="0" fillId="0" borderId="12" xfId="2" applyFont="1" applyBorder="1" applyProtection="1">
      <protection locked="0" hidden="1"/>
    </xf>
    <xf numFmtId="0" fontId="0" fillId="0" borderId="13" xfId="2" applyFont="1" applyBorder="1" applyAlignment="1" applyProtection="1">
      <alignment horizontal="center"/>
      <protection locked="0"/>
    </xf>
    <xf numFmtId="0" fontId="0" fillId="0" borderId="13" xfId="2" applyFont="1" applyBorder="1" applyProtection="1">
      <protection locked="0" hidden="1"/>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164" fontId="21" fillId="3" borderId="3" xfId="2" applyNumberFormat="1" applyFont="1" applyFill="1" applyBorder="1" applyAlignment="1" applyProtection="1">
      <alignment horizontal="center"/>
      <protection locked="0"/>
    </xf>
    <xf numFmtId="0" fontId="0" fillId="0" borderId="0" xfId="2" applyFont="1" applyProtection="1">
      <protection hidden="1"/>
    </xf>
    <xf numFmtId="0" fontId="11" fillId="0" borderId="0" xfId="2" applyBorder="1" applyProtection="1"/>
    <xf numFmtId="0" fontId="0" fillId="0" borderId="0" xfId="2" applyFont="1" applyBorder="1" applyAlignment="1" applyProtection="1">
      <alignment horizontal="left"/>
    </xf>
    <xf numFmtId="0" fontId="2" fillId="0" borderId="0" xfId="2" applyFont="1" applyBorder="1" applyAlignment="1" applyProtection="1">
      <alignment horizontal="center"/>
    </xf>
    <xf numFmtId="0" fontId="11" fillId="0" borderId="0" xfId="2" applyFill="1" applyBorder="1" applyAlignment="1" applyProtection="1"/>
    <xf numFmtId="0" fontId="0" fillId="0" borderId="0" xfId="2" applyFont="1" applyBorder="1" applyProtection="1">
      <protection hidden="1"/>
    </xf>
    <xf numFmtId="0" fontId="0" fillId="0" borderId="0" xfId="2" applyFont="1" applyBorder="1" applyProtection="1"/>
    <xf numFmtId="0" fontId="11" fillId="0" borderId="0" xfId="2" applyProtection="1"/>
    <xf numFmtId="0" fontId="0" fillId="0" borderId="0" xfId="2" applyFont="1" applyProtection="1"/>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4" fillId="0" borderId="0" xfId="4"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Protection="1">
      <protection locked="0"/>
    </xf>
    <xf numFmtId="0" fontId="0" fillId="0" borderId="0" xfId="2" applyFont="1" applyProtection="1">
      <protection locked="0"/>
    </xf>
    <xf numFmtId="0" fontId="11" fillId="0" borderId="0" xfId="2" applyAlignment="1" applyProtection="1"/>
    <xf numFmtId="0" fontId="14" fillId="0" borderId="0" xfId="2" applyFont="1" applyBorder="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alignment horizontal="left"/>
    </xf>
    <xf numFmtId="14" fontId="8" fillId="0" borderId="0" xfId="0" applyNumberFormat="1" applyFont="1" applyAlignment="1" applyProtection="1"/>
    <xf numFmtId="0" fontId="2" fillId="0" borderId="4" xfId="2" applyFont="1" applyBorder="1" applyProtection="1">
      <protection locked="0"/>
    </xf>
    <xf numFmtId="0" fontId="2" fillId="0" borderId="4" xfId="2" applyFont="1" applyBorder="1" applyAlignment="1" applyProtection="1">
      <alignment horizontal="right" vertical="center"/>
      <protection locked="0"/>
    </xf>
    <xf numFmtId="0" fontId="4" fillId="0" borderId="0" xfId="2" applyFont="1" applyBorder="1" applyAlignment="1" applyProtection="1">
      <protection hidden="1"/>
    </xf>
    <xf numFmtId="0" fontId="2" fillId="0" borderId="6" xfId="2" applyFont="1" applyBorder="1" applyAlignment="1" applyProtection="1">
      <alignment horizontal="left"/>
    </xf>
    <xf numFmtId="0" fontId="2" fillId="0" borderId="0" xfId="2" applyFont="1" applyBorder="1" applyAlignment="1" applyProtection="1"/>
    <xf numFmtId="0" fontId="2" fillId="0" borderId="0" xfId="2" applyFont="1" applyBorder="1"/>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0" xfId="2" applyFont="1" applyBorder="1" applyAlignment="1" applyProtection="1">
      <alignment horizontal="left"/>
    </xf>
    <xf numFmtId="0" fontId="0" fillId="0" borderId="0" xfId="2" applyFont="1" applyBorder="1" applyProtection="1">
      <protection locked="0"/>
    </xf>
    <xf numFmtId="0" fontId="2"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0" fillId="0" borderId="6" xfId="2" applyFont="1" applyBorder="1" applyAlignment="1" applyProtection="1">
      <alignment horizontal="center"/>
    </xf>
    <xf numFmtId="0" fontId="1" fillId="0" borderId="0" xfId="0" applyFont="1" applyAlignment="1" applyProtection="1">
      <protection hidden="1"/>
    </xf>
    <xf numFmtId="0" fontId="1" fillId="0" borderId="0" xfId="0" applyFont="1" applyAlignment="1"/>
    <xf numFmtId="0" fontId="1" fillId="0" borderId="0" xfId="0" applyFont="1" applyBorder="1" applyProtection="1">
      <protection hidden="1"/>
    </xf>
    <xf numFmtId="0" fontId="1" fillId="0" borderId="0" xfId="0" applyFont="1" applyFill="1" applyBorder="1" applyAlignment="1" applyProtection="1">
      <protection hidden="1"/>
    </xf>
    <xf numFmtId="0" fontId="1" fillId="0" borderId="0" xfId="0" applyFont="1" applyBorder="1" applyAlignment="1" applyProtection="1">
      <alignment horizontal="left"/>
      <protection hidden="1"/>
    </xf>
    <xf numFmtId="0" fontId="1" fillId="0" borderId="0" xfId="0" applyFont="1" applyAlignment="1" applyProtection="1"/>
    <xf numFmtId="0" fontId="0" fillId="0" borderId="0" xfId="0" applyAlignment="1" applyProtection="1"/>
    <xf numFmtId="0" fontId="0" fillId="0" borderId="0" xfId="0" applyProtection="1">
      <protection hidden="1"/>
    </xf>
    <xf numFmtId="0" fontId="16" fillId="0" borderId="0" xfId="0" applyFont="1" applyBorder="1" applyProtection="1">
      <protection hidden="1"/>
    </xf>
    <xf numFmtId="0" fontId="16" fillId="0" borderId="0" xfId="0" applyFont="1" applyProtection="1">
      <protection hidden="1"/>
    </xf>
    <xf numFmtId="0" fontId="17"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Fill="1" applyBorder="1" applyAlignment="1" applyProtection="1">
      <protection locked="0"/>
    </xf>
    <xf numFmtId="0" fontId="0" fillId="0" borderId="0" xfId="0" applyFont="1" applyProtection="1">
      <protection hidden="1"/>
    </xf>
    <xf numFmtId="0" fontId="0" fillId="0" borderId="0" xfId="0" applyFont="1" applyProtection="1">
      <protection locked="0"/>
    </xf>
    <xf numFmtId="0" fontId="2" fillId="0" borderId="17" xfId="2" applyFont="1" applyBorder="1" applyProtection="1">
      <protection locked="0" hidden="1"/>
    </xf>
    <xf numFmtId="0" fontId="0" fillId="0" borderId="0" xfId="2" applyFont="1" applyBorder="1" applyAlignment="1" applyProtection="1">
      <alignment horizontal="center"/>
      <protection locked="0"/>
    </xf>
    <xf numFmtId="0" fontId="2" fillId="0" borderId="0" xfId="2" applyFont="1" applyBorder="1" applyProtection="1">
      <protection hidden="1"/>
    </xf>
    <xf numFmtId="0" fontId="2" fillId="0" borderId="0" xfId="2" applyFont="1" applyBorder="1" applyProtection="1">
      <protection locked="0" hidden="1"/>
    </xf>
    <xf numFmtId="0" fontId="11" fillId="0" borderId="0" xfId="2" applyBorder="1" applyProtection="1">
      <protection locked="0" hidden="1"/>
    </xf>
    <xf numFmtId="0" fontId="0" fillId="0" borderId="0" xfId="2" applyFont="1"/>
    <xf numFmtId="0" fontId="0" fillId="0" borderId="0" xfId="2" applyFont="1" applyProtection="1">
      <protection locked="0" hidden="1"/>
    </xf>
    <xf numFmtId="0" fontId="2" fillId="0" borderId="2" xfId="0" applyFont="1" applyBorder="1" applyAlignment="1" applyProtection="1">
      <alignment horizontal="left"/>
      <protection locked="0" hidden="1"/>
    </xf>
    <xf numFmtId="0" fontId="2" fillId="0" borderId="4" xfId="0" applyFont="1" applyBorder="1" applyAlignment="1" applyProtection="1">
      <alignment horizontal="left"/>
      <protection hidden="1"/>
    </xf>
    <xf numFmtId="0" fontId="2" fillId="0" borderId="4" xfId="0" applyFont="1" applyBorder="1" applyAlignment="1" applyProtection="1">
      <alignment horizontal="left"/>
      <protection locked="0" hidden="1"/>
    </xf>
    <xf numFmtId="0" fontId="2" fillId="0" borderId="4" xfId="0" applyFont="1" applyBorder="1" applyAlignment="1" applyProtection="1">
      <alignment horizontal="left"/>
      <protection locked="0"/>
    </xf>
    <xf numFmtId="0" fontId="2" fillId="0" borderId="17" xfId="0" applyFont="1" applyBorder="1" applyProtection="1">
      <protection locked="0" hidden="1"/>
    </xf>
    <xf numFmtId="0" fontId="2" fillId="0" borderId="0" xfId="0" applyFont="1" applyBorder="1" applyProtection="1">
      <protection locked="0" hidden="1"/>
    </xf>
    <xf numFmtId="0" fontId="2" fillId="0" borderId="0" xfId="0" applyFont="1" applyBorder="1" applyProtection="1">
      <protection hidden="1"/>
    </xf>
    <xf numFmtId="0" fontId="2" fillId="0" borderId="18" xfId="3" applyBorder="1" applyProtection="1">
      <protection hidden="1"/>
    </xf>
    <xf numFmtId="0" fontId="2" fillId="0" borderId="19" xfId="3" applyBorder="1" applyProtection="1">
      <protection hidden="1"/>
    </xf>
    <xf numFmtId="0" fontId="2" fillId="0" borderId="20" xfId="3" applyBorder="1" applyProtection="1">
      <protection hidden="1"/>
    </xf>
    <xf numFmtId="0" fontId="2" fillId="0" borderId="0" xfId="3" applyProtection="1">
      <protection hidden="1"/>
    </xf>
    <xf numFmtId="0" fontId="1" fillId="0" borderId="0" xfId="2" applyFont="1" applyBorder="1" applyAlignment="1" applyProtection="1">
      <protection hidden="1"/>
    </xf>
    <xf numFmtId="0" fontId="2" fillId="0" borderId="4" xfId="2" applyFont="1" applyBorder="1" applyProtection="1">
      <protection locked="0" hidden="1"/>
    </xf>
    <xf numFmtId="0" fontId="2" fillId="0" borderId="2" xfId="2" applyFont="1" applyBorder="1" applyAlignment="1" applyProtection="1">
      <alignment horizontal="left"/>
      <protection locked="0" hidden="1"/>
    </xf>
    <xf numFmtId="0" fontId="2" fillId="0" borderId="0" xfId="2" applyFont="1" applyProtection="1">
      <protection locked="0" hidden="1"/>
    </xf>
    <xf numFmtId="0" fontId="0" fillId="0" borderId="3" xfId="2" applyFont="1" applyBorder="1" applyAlignment="1" applyProtection="1">
      <alignment horizontal="left"/>
      <protection locked="0"/>
    </xf>
    <xf numFmtId="49" fontId="26" fillId="0" borderId="0" xfId="2" applyNumberFormat="1" applyFont="1" applyBorder="1" applyAlignment="1" applyProtection="1">
      <alignment horizontal="center"/>
      <protection locked="0"/>
    </xf>
    <xf numFmtId="0" fontId="22" fillId="0" borderId="0" xfId="2" applyFont="1" applyBorder="1" applyAlignment="1" applyProtection="1">
      <protection locked="0"/>
    </xf>
    <xf numFmtId="0" fontId="2" fillId="0" borderId="3" xfId="2" applyFont="1" applyBorder="1" applyAlignment="1" applyProtection="1">
      <alignment horizontal="left"/>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2" fontId="11" fillId="0" borderId="7" xfId="2" applyNumberFormat="1" applyBorder="1" applyAlignment="1" applyProtection="1">
      <alignment horizontal="center"/>
      <protection hidden="1"/>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Font="1" applyFill="1" applyBorder="1" applyAlignment="1" applyProtection="1">
      <alignment horizontal="left"/>
      <protection locked="0"/>
    </xf>
    <xf numFmtId="0" fontId="0" fillId="0" borderId="3" xfId="0" applyFill="1" applyBorder="1" applyAlignment="1" applyProtection="1">
      <alignment horizontal="left"/>
      <protection locked="0"/>
    </xf>
    <xf numFmtId="0" fontId="11" fillId="0" borderId="3" xfId="2" applyBorder="1" applyAlignment="1" applyProtection="1">
      <alignment horizontal="left"/>
      <protection locked="0"/>
    </xf>
    <xf numFmtId="0" fontId="23" fillId="0" borderId="0" xfId="2" applyFont="1" applyBorder="1" applyAlignment="1" applyProtection="1">
      <alignment horizontal="center"/>
      <protection locked="0"/>
    </xf>
    <xf numFmtId="0" fontId="0" fillId="0" borderId="5"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11" fillId="0" borderId="5" xfId="2" applyBorder="1" applyAlignment="1" applyProtection="1">
      <alignment horizontal="left"/>
      <protection locked="0"/>
    </xf>
    <xf numFmtId="0" fontId="2" fillId="0" borderId="0" xfId="2" applyFont="1" applyBorder="1" applyAlignment="1" applyProtection="1">
      <alignment horizontal="left"/>
    </xf>
    <xf numFmtId="0" fontId="0"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0"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Fill="1" applyBorder="1" applyAlignment="1" applyProtection="1">
      <alignment horizontal="left"/>
      <protection locked="0"/>
    </xf>
    <xf numFmtId="1" fontId="11" fillId="0" borderId="8" xfId="2" applyNumberFormat="1" applyBorder="1" applyAlignment="1" applyProtection="1">
      <alignment horizontal="center"/>
      <protection hidden="1"/>
    </xf>
    <xf numFmtId="0" fontId="19" fillId="0" borderId="0" xfId="2" applyFont="1" applyAlignment="1" applyProtection="1">
      <protection hidden="1"/>
    </xf>
    <xf numFmtId="0" fontId="13" fillId="0" borderId="1" xfId="2" applyFont="1" applyBorder="1" applyAlignment="1" applyProtection="1">
      <alignment horizontal="center" vertical="center"/>
      <protection hidden="1"/>
    </xf>
    <xf numFmtId="0" fontId="2" fillId="0" borderId="0" xfId="2" applyFont="1" applyBorder="1" applyAlignment="1" applyProtection="1">
      <alignment horizontal="left"/>
      <protection locked="0"/>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0" fontId="0" fillId="0" borderId="6" xfId="2" applyFont="1" applyBorder="1" applyAlignment="1" applyProtection="1">
      <alignment horizontal="left"/>
      <protection locked="0"/>
    </xf>
    <xf numFmtId="0" fontId="11" fillId="0" borderId="6" xfId="2" applyBorder="1" applyAlignment="1" applyProtection="1">
      <alignment horizontal="left"/>
      <protection locked="0"/>
    </xf>
    <xf numFmtId="0" fontId="11" fillId="0" borderId="7" xfId="2"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5">
    <cellStyle name="Hyperlink" xfId="4" builtinId="8"/>
    <cellStyle name="Normal" xfId="0" builtinId="0"/>
    <cellStyle name="Normal 2" xfId="1" xr:uid="{00000000-0005-0000-0000-000002000000}"/>
    <cellStyle name="Normal 3" xfId="2" xr:uid="{00000000-0005-0000-0000-000003000000}"/>
    <cellStyle name="Normal 3 2" xfId="3" xr:uid="{00000000-0005-0000-0000-000004000000}"/>
  </cellStyles>
  <dxfs count="82">
    <dxf>
      <font>
        <b/>
        <i val="0"/>
        <color rgb="FFFF0000"/>
      </font>
    </dxf>
    <dxf>
      <font>
        <b/>
        <i val="0"/>
        <color rgb="FF0000FF"/>
      </font>
    </dxf>
    <dxf>
      <font>
        <b/>
        <i val="0"/>
        <color rgb="FFFF0000"/>
      </font>
    </dxf>
    <dxf>
      <font>
        <b/>
        <i val="0"/>
        <color rgb="FF0000FF"/>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0000FF"/>
      </font>
    </dxf>
    <dxf>
      <font>
        <b/>
        <i val="0"/>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10025</xdr:colOff>
      <xdr:row>31</xdr:row>
      <xdr:rowOff>60158</xdr:rowOff>
    </xdr:from>
    <xdr:to>
      <xdr:col>25</xdr:col>
      <xdr:colOff>40105</xdr:colOff>
      <xdr:row>44</xdr:row>
      <xdr:rowOff>0</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138236" y="5083342"/>
          <a:ext cx="2576764" cy="214563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baseline="0">
            <a:latin typeface="Arial" pitchFamily="34" charset="0"/>
            <a:cs typeface="Arial" pitchFamily="34" charset="0"/>
          </a:endParaRPr>
        </a:p>
      </xdr:txBody>
    </xdr:sp>
    <xdr:clientData fLocksWithSheet="0"/>
  </xdr:twoCellAnchor>
  <xdr:twoCellAnchor>
    <xdr:from>
      <xdr:col>26</xdr:col>
      <xdr:colOff>57150</xdr:colOff>
      <xdr:row>41</xdr:row>
      <xdr:rowOff>133350</xdr:rowOff>
    </xdr:from>
    <xdr:to>
      <xdr:col>34</xdr:col>
      <xdr:colOff>742950</xdr:colOff>
      <xdr:row>43</xdr:row>
      <xdr:rowOff>104776</xdr:rowOff>
    </xdr:to>
    <xdr:sp macro="" textlink="">
      <xdr:nvSpPr>
        <xdr:cNvPr id="4" name="TextBox 3">
          <a:extLst>
            <a:ext uri="{FF2B5EF4-FFF2-40B4-BE49-F238E27FC236}">
              <a16:creationId xmlns:a16="http://schemas.microsoft.com/office/drawing/2014/main" id="{EEDCA0A1-C9D9-4EAC-8C33-794F144FB16A}"/>
            </a:ext>
          </a:extLst>
        </xdr:cNvPr>
        <xdr:cNvSpPr txBox="1"/>
      </xdr:nvSpPr>
      <xdr:spPr>
        <a:xfrm>
          <a:off x="5753100" y="6915150"/>
          <a:ext cx="2886075"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baseline="0">
              <a:solidFill>
                <a:schemeClr val="dk1"/>
              </a:solidFill>
              <a:effectLst/>
              <a:latin typeface="+mn-lt"/>
              <a:ea typeface="+mn-ea"/>
              <a:cs typeface="+mn-cs"/>
            </a:rPr>
            <a:t>2.0 GPA OR HIGHER IN UPPER-DIVISION HOURS</a:t>
          </a:r>
          <a:endParaRPr lang="en-US" sz="10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6"/>
  <sheetViews>
    <sheetView showGridLines="0" tabSelected="1" topLeftCell="A18" zoomScaleNormal="100" workbookViewId="0">
      <selection activeCell="AH33" sqref="AH33:AI33"/>
    </sheetView>
  </sheetViews>
  <sheetFormatPr baseColWidth="10" defaultColWidth="9.1640625" defaultRowHeight="13" x14ac:dyDescent="0.15"/>
  <cols>
    <col min="1" max="1" width="7.5" style="40" customWidth="1"/>
    <col min="2" max="2" width="6.5" style="40" customWidth="1"/>
    <col min="3" max="4" width="3.5" style="40" customWidth="1"/>
    <col min="5" max="5" width="3.5" style="45" hidden="1" customWidth="1"/>
    <col min="6" max="6" width="5.5" style="45" hidden="1" customWidth="1"/>
    <col min="7" max="7" width="6.5" style="45" hidden="1" customWidth="1"/>
    <col min="8" max="8" width="1.83203125" style="45" customWidth="1"/>
    <col min="9" max="10" width="6.5" style="40" customWidth="1"/>
    <col min="11" max="11" width="3.5" style="40" customWidth="1"/>
    <col min="12" max="12" width="4.5" style="40" customWidth="1"/>
    <col min="13" max="13" width="3.5" style="40" hidden="1" customWidth="1"/>
    <col min="14" max="14" width="2.5" style="40" hidden="1" customWidth="1"/>
    <col min="15" max="15" width="3.5" style="45" hidden="1" customWidth="1"/>
    <col min="16" max="16" width="2" style="40" customWidth="1"/>
    <col min="17" max="17" width="6.1640625" style="40" customWidth="1"/>
    <col min="18" max="18" width="5.5" style="40" customWidth="1"/>
    <col min="19" max="19" width="6.5" style="40" customWidth="1"/>
    <col min="20" max="20" width="4.5" style="40" hidden="1" customWidth="1"/>
    <col min="21" max="21" width="5" style="40" hidden="1" customWidth="1"/>
    <col min="22" max="22" width="4.5" style="40" hidden="1" customWidth="1"/>
    <col min="23" max="23" width="2" style="40" customWidth="1"/>
    <col min="24" max="24" width="6.5" style="40" customWidth="1"/>
    <col min="25" max="25" width="10.83203125" style="40" customWidth="1"/>
    <col min="26" max="26" width="1.5" style="40" customWidth="1"/>
    <col min="27" max="27" width="7" style="88" customWidth="1"/>
    <col min="28" max="28" width="8" style="88" customWidth="1"/>
    <col min="29" max="29" width="7.5" style="88" customWidth="1"/>
    <col min="30" max="30" width="4.5" style="88" hidden="1" customWidth="1"/>
    <col min="31" max="31" width="5.1640625" style="88" hidden="1" customWidth="1"/>
    <col min="32" max="32" width="5.5" style="88" hidden="1" customWidth="1"/>
    <col min="33" max="33" width="2" style="82" customWidth="1"/>
    <col min="34" max="34" width="8.5" style="88" customWidth="1"/>
    <col min="35" max="35" width="11.5" style="88" customWidth="1"/>
    <col min="36" max="36" width="9.1640625" style="58"/>
    <col min="37" max="16384" width="9.1640625" style="40"/>
  </cols>
  <sheetData>
    <row r="1" spans="1:45" s="33" customFormat="1" ht="20" x14ac:dyDescent="0.2">
      <c r="A1" s="30" t="s">
        <v>17</v>
      </c>
      <c r="B1" s="179" t="s">
        <v>57</v>
      </c>
      <c r="C1" s="179"/>
      <c r="D1" s="179"/>
      <c r="E1" s="179"/>
      <c r="F1" s="179"/>
      <c r="G1" s="179"/>
      <c r="H1" s="179"/>
      <c r="I1" s="179"/>
      <c r="J1" s="179"/>
      <c r="K1" s="179"/>
      <c r="L1" s="179"/>
      <c r="M1" s="179"/>
      <c r="N1" s="179"/>
      <c r="O1" s="179"/>
      <c r="P1" s="179"/>
      <c r="Q1" s="179"/>
      <c r="R1" s="30" t="s">
        <v>6</v>
      </c>
      <c r="S1" s="167" t="s">
        <v>80</v>
      </c>
      <c r="T1" s="167"/>
      <c r="U1" s="167"/>
      <c r="V1" s="167"/>
      <c r="W1" s="167"/>
      <c r="X1" s="167"/>
      <c r="Y1" s="167"/>
      <c r="Z1" s="31" t="s">
        <v>18</v>
      </c>
      <c r="AA1" s="32"/>
      <c r="AB1" s="32"/>
      <c r="AC1" s="30" t="s">
        <v>19</v>
      </c>
      <c r="AD1" s="30"/>
      <c r="AE1" s="30"/>
      <c r="AF1" s="30"/>
      <c r="AG1" s="168" t="s">
        <v>63</v>
      </c>
      <c r="AH1" s="168"/>
      <c r="AI1" s="168"/>
      <c r="AJ1" s="115"/>
    </row>
    <row r="2" spans="1:45" ht="23" hidden="1" x14ac:dyDescent="0.25">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39"/>
      <c r="AH2" s="39"/>
      <c r="AI2" s="39"/>
    </row>
    <row r="3" spans="1:45" ht="18" x14ac:dyDescent="0.2">
      <c r="A3" s="126" t="s">
        <v>70</v>
      </c>
      <c r="B3" s="127"/>
      <c r="C3" s="127"/>
      <c r="D3" s="128"/>
      <c r="E3" s="128"/>
      <c r="F3" s="128"/>
      <c r="G3" s="129"/>
      <c r="H3" s="130"/>
      <c r="I3" s="131"/>
      <c r="J3" s="131"/>
      <c r="K3" s="132"/>
      <c r="L3" s="132"/>
      <c r="M3" s="103"/>
      <c r="N3" s="103"/>
      <c r="O3" s="103"/>
      <c r="P3" s="103"/>
      <c r="Q3" s="77" t="s">
        <v>71</v>
      </c>
      <c r="R3" s="103"/>
      <c r="S3" s="34"/>
      <c r="T3" s="37"/>
      <c r="U3" s="37"/>
      <c r="V3" s="37"/>
      <c r="W3" s="104"/>
      <c r="X3" s="104"/>
      <c r="Y3" s="104"/>
      <c r="Z3" s="32"/>
      <c r="AA3" s="77" t="s">
        <v>72</v>
      </c>
      <c r="AB3" s="44"/>
      <c r="AC3" s="44"/>
      <c r="AD3" s="44"/>
      <c r="AE3" s="44"/>
      <c r="AF3" s="44"/>
      <c r="AG3" s="44"/>
      <c r="AH3" s="32"/>
      <c r="AI3" s="112" t="s">
        <v>81</v>
      </c>
    </row>
    <row r="4" spans="1:45" ht="9" customHeight="1" x14ac:dyDescent="0.15">
      <c r="A4" s="133"/>
      <c r="B4" s="133"/>
      <c r="C4" s="133"/>
      <c r="D4" s="133"/>
      <c r="E4" s="133"/>
      <c r="F4" s="133"/>
      <c r="G4" s="133"/>
      <c r="H4" s="133"/>
      <c r="I4" s="133"/>
      <c r="J4" s="133"/>
      <c r="K4" s="133"/>
      <c r="L4" s="133"/>
      <c r="M4" s="45"/>
      <c r="N4" s="45"/>
      <c r="P4" s="45"/>
      <c r="Q4" s="45"/>
      <c r="R4" s="45"/>
      <c r="S4" s="45"/>
      <c r="T4" s="45"/>
      <c r="U4" s="45"/>
      <c r="V4" s="45"/>
      <c r="W4" s="45"/>
      <c r="X4" s="45"/>
      <c r="Y4" s="45"/>
      <c r="Z4" s="45"/>
      <c r="AA4" s="45"/>
      <c r="AB4" s="45"/>
      <c r="AC4" s="45"/>
      <c r="AD4" s="45"/>
      <c r="AE4" s="45"/>
      <c r="AF4" s="45"/>
      <c r="AG4" s="43"/>
      <c r="AH4" s="43"/>
      <c r="AI4" s="43"/>
    </row>
    <row r="5" spans="1:45" x14ac:dyDescent="0.15">
      <c r="A5" s="134" t="s">
        <v>20</v>
      </c>
      <c r="B5" s="134"/>
      <c r="C5" s="135" t="s">
        <v>21</v>
      </c>
      <c r="D5" s="135"/>
      <c r="E5" s="136" t="s">
        <v>22</v>
      </c>
      <c r="F5" s="136" t="s">
        <v>23</v>
      </c>
      <c r="G5" s="136" t="s">
        <v>24</v>
      </c>
      <c r="H5" s="136"/>
      <c r="I5" s="133"/>
      <c r="J5" s="135" t="s">
        <v>25</v>
      </c>
      <c r="K5" s="135"/>
      <c r="L5" s="135"/>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3"/>
      <c r="AH5" s="46" t="s">
        <v>25</v>
      </c>
      <c r="AI5" s="43"/>
    </row>
    <row r="6" spans="1:45" ht="9" customHeight="1" x14ac:dyDescent="0.15">
      <c r="A6" s="133"/>
      <c r="B6" s="133"/>
      <c r="C6" s="133"/>
      <c r="D6" s="133"/>
      <c r="E6" s="133"/>
      <c r="F6" s="133"/>
      <c r="G6" s="133"/>
      <c r="H6" s="133"/>
      <c r="I6" s="133"/>
      <c r="J6" s="137"/>
      <c r="K6" s="137"/>
      <c r="L6" s="137"/>
      <c r="M6" s="49"/>
      <c r="N6" s="49"/>
      <c r="O6" s="49"/>
      <c r="P6" s="45"/>
      <c r="Q6" s="45"/>
      <c r="R6" s="45"/>
      <c r="S6" s="43"/>
      <c r="T6" s="45"/>
      <c r="U6" s="45"/>
      <c r="V6" s="45"/>
      <c r="W6" s="45"/>
      <c r="X6" s="43"/>
      <c r="Y6" s="45"/>
      <c r="Z6" s="45"/>
      <c r="AA6" s="47"/>
      <c r="AB6" s="47"/>
      <c r="AC6" s="47"/>
      <c r="AD6" s="48"/>
      <c r="AE6" s="48"/>
      <c r="AF6" s="48"/>
      <c r="AG6" s="43"/>
      <c r="AH6" s="46"/>
      <c r="AI6" s="43"/>
    </row>
    <row r="7" spans="1:45" x14ac:dyDescent="0.15">
      <c r="A7" s="138" t="s">
        <v>26</v>
      </c>
      <c r="B7" s="151">
        <v>1113</v>
      </c>
      <c r="C7" s="174"/>
      <c r="D7" s="175"/>
      <c r="E7" s="139">
        <f t="shared" ref="E7:E21" si="0">IF(H7&lt;&gt;"",H7,3)*IF(C7="A",4,IF(C7="B",3,IF(C7="C",2,IF(C7="D",1,IF(AND(C7&gt;=0,C7&lt;=4,ISNUMBER(C7)),C7,0)))))</f>
        <v>0</v>
      </c>
      <c r="F7" s="139" t="str">
        <f t="shared" ref="F7:F21" si="1">IF(OR(C7="A",C7="B",C7="C",C7="D",C7="F",AND(C7&gt;=0,C7&lt;=4,ISNUMBER(C7))),IF(H7&lt;&gt;"",H7,3),"")</f>
        <v/>
      </c>
      <c r="G7" s="139" t="str">
        <f t="shared" ref="G7:G21" si="2">IF(OR(C7="A",C7="B",C7="C",C7="D",C7="P",AND(C7&gt;=0,C7&lt;=4,ISNUMBER(C7))),IF(H7&lt;&gt;"",H7,3),"")</f>
        <v/>
      </c>
      <c r="H7" s="140"/>
      <c r="I7" s="176"/>
      <c r="J7" s="177"/>
      <c r="K7" s="177"/>
      <c r="L7" s="177"/>
      <c r="M7" s="54"/>
      <c r="N7" s="54"/>
      <c r="O7" s="54"/>
      <c r="P7" s="45"/>
      <c r="Q7" s="50" t="s">
        <v>27</v>
      </c>
      <c r="R7" s="51">
        <v>1011</v>
      </c>
      <c r="S7" s="71"/>
      <c r="T7" s="52">
        <f>IF(W7&lt;&gt;"",W7,3)*IF(S7="A",4,IF(S7="B",3,IF(S7="C",2,IF(S7="D",1,IF(AND(S7&gt;=0,S7&lt;=4,ISNUMBER(S7)),S7,0)))))</f>
        <v>0</v>
      </c>
      <c r="U7" s="52" t="str">
        <f>IF(OR(S7="A",S7="B",S7="C",S7="D",S7="F",AND(S7&gt;=0,S7&lt;=4,ISNUMBER(S7))),IF(W7&lt;&gt;"",W7,3),"")</f>
        <v/>
      </c>
      <c r="V7" s="52" t="str">
        <f>IF(OR(S7="A",S7="B",S7="C",S7="D",S7="P",AND(S7&gt;=0,S7&lt;=4,ISNUMBER(S7))),IF(W7&lt;&gt;"",W7,3),"")</f>
        <v/>
      </c>
      <c r="W7" s="53">
        <v>1</v>
      </c>
      <c r="X7" s="166"/>
      <c r="Y7" s="178"/>
      <c r="Z7" s="45"/>
      <c r="AA7" s="77" t="s">
        <v>73</v>
      </c>
      <c r="AB7" s="44"/>
      <c r="AC7" s="44"/>
      <c r="AD7" s="44"/>
      <c r="AE7" s="44"/>
      <c r="AF7" s="44"/>
      <c r="AG7" s="44"/>
      <c r="AH7" s="32"/>
      <c r="AI7" s="43"/>
    </row>
    <row r="8" spans="1:45" x14ac:dyDescent="0.15">
      <c r="A8" s="138" t="s">
        <v>26</v>
      </c>
      <c r="B8" s="151">
        <v>1213</v>
      </c>
      <c r="C8" s="174"/>
      <c r="D8" s="175"/>
      <c r="E8" s="139">
        <f t="shared" si="0"/>
        <v>0</v>
      </c>
      <c r="F8" s="139" t="str">
        <f t="shared" si="1"/>
        <v/>
      </c>
      <c r="G8" s="139" t="str">
        <f t="shared" si="2"/>
        <v/>
      </c>
      <c r="H8" s="140"/>
      <c r="I8" s="177"/>
      <c r="J8" s="177"/>
      <c r="K8" s="177"/>
      <c r="L8" s="177"/>
      <c r="M8" s="54"/>
      <c r="N8" s="54"/>
      <c r="O8" s="54"/>
      <c r="P8" s="45"/>
      <c r="Q8" s="165" t="s">
        <v>28</v>
      </c>
      <c r="R8" s="163">
        <v>3103</v>
      </c>
      <c r="S8" s="71"/>
      <c r="T8" s="52">
        <f t="shared" ref="T8:T11" si="3">IF(W8&lt;&gt;"",W8,3)*IF(S8="A",4,IF(S8="B",3,IF(S8="C",2,IF(S8="D",1,IF(AND(S8&gt;=0,S8&lt;=4,ISNUMBER(S8)),S8,0)))))</f>
        <v>0</v>
      </c>
      <c r="U8" s="52" t="str">
        <f t="shared" ref="U8:U11" si="4">IF(OR(S8="A",S8="B",S8="C",S8="D",S8="F",AND(S8&gt;=0,S8&lt;=4,ISNUMBER(S8))),IF(W8&lt;&gt;"",W8,3),"")</f>
        <v/>
      </c>
      <c r="V8" s="52" t="str">
        <f t="shared" ref="V8:V11" si="5">IF(OR(S8="A",S8="B",S8="C",S8="D",S8="P",AND(S8&gt;=0,S8&lt;=4,ISNUMBER(S8))),IF(W8&lt;&gt;"",W8,3),"")</f>
        <v/>
      </c>
      <c r="W8" s="53"/>
      <c r="X8" s="171"/>
      <c r="Y8" s="182"/>
      <c r="Z8" s="45"/>
      <c r="AA8" s="50" t="s">
        <v>29</v>
      </c>
      <c r="AB8" s="55">
        <v>2003</v>
      </c>
      <c r="AC8" s="71"/>
      <c r="AD8" s="52">
        <f t="shared" ref="AD8:AD19" si="6">IF(AG8&lt;&gt;"",AG8,3)*IF(AC8="A",4,IF(AC8="B",3,IF(AC8="C",2,IF(AC8="D",1,IF(AND(AC8&gt;=0,AC8&lt;=4,ISNUMBER(AC8)),AC8,0)))))</f>
        <v>0</v>
      </c>
      <c r="AE8" s="52" t="str">
        <f t="shared" ref="AE8:AE19" si="7">IF(OR(AC8="A",AC8="B",AC8="C",AC8="D",AC8="F",AND(AC8&gt;=0,AC8&lt;=4,ISNUMBER(AC8))),IF(AG8&lt;&gt;"",AG8,3),"")</f>
        <v/>
      </c>
      <c r="AF8" s="52" t="str">
        <f t="shared" ref="AF8:AF19" si="8">IF(OR(AC8="A",AC8="B",AC8="C",AC8="D",AC8="P",AND(AC8&gt;=0,AC8&lt;=4,ISNUMBER(AC8))),IF(AG8&lt;&gt;"",AG8,3),"")</f>
        <v/>
      </c>
      <c r="AG8" s="53"/>
      <c r="AH8" s="166"/>
      <c r="AI8" s="169"/>
    </row>
    <row r="9" spans="1:45" x14ac:dyDescent="0.15">
      <c r="A9" s="138" t="s">
        <v>30</v>
      </c>
      <c r="B9" s="153">
        <v>1103</v>
      </c>
      <c r="C9" s="174"/>
      <c r="D9" s="175"/>
      <c r="E9" s="139">
        <f t="shared" si="0"/>
        <v>0</v>
      </c>
      <c r="F9" s="139" t="str">
        <f t="shared" si="1"/>
        <v/>
      </c>
      <c r="G9" s="139" t="str">
        <f t="shared" si="2"/>
        <v/>
      </c>
      <c r="H9" s="141"/>
      <c r="I9" s="177"/>
      <c r="J9" s="177"/>
      <c r="K9" s="177"/>
      <c r="L9" s="177"/>
      <c r="M9" s="54"/>
      <c r="N9" s="54"/>
      <c r="O9" s="54"/>
      <c r="P9" s="45"/>
      <c r="Q9" s="150" t="s">
        <v>82</v>
      </c>
      <c r="R9" s="163">
        <v>2713</v>
      </c>
      <c r="S9" s="75"/>
      <c r="T9" s="52">
        <f t="shared" si="3"/>
        <v>0</v>
      </c>
      <c r="U9" s="52" t="str">
        <f t="shared" si="4"/>
        <v/>
      </c>
      <c r="V9" s="52" t="str">
        <f t="shared" si="5"/>
        <v/>
      </c>
      <c r="W9" s="53"/>
      <c r="X9" s="171"/>
      <c r="Y9" s="182"/>
      <c r="Z9" s="45"/>
      <c r="AA9" s="50" t="s">
        <v>29</v>
      </c>
      <c r="AB9" s="164">
        <v>3004</v>
      </c>
      <c r="AC9" s="75"/>
      <c r="AD9" s="52">
        <f t="shared" si="6"/>
        <v>0</v>
      </c>
      <c r="AE9" s="52" t="str">
        <f t="shared" si="7"/>
        <v/>
      </c>
      <c r="AF9" s="52" t="str">
        <f t="shared" si="8"/>
        <v/>
      </c>
      <c r="AG9" s="53">
        <v>4</v>
      </c>
      <c r="AH9" s="166"/>
      <c r="AI9" s="170"/>
    </row>
    <row r="10" spans="1:45" x14ac:dyDescent="0.15">
      <c r="A10" s="138" t="s">
        <v>31</v>
      </c>
      <c r="B10" s="152">
        <v>1113</v>
      </c>
      <c r="C10" s="174"/>
      <c r="D10" s="175"/>
      <c r="E10" s="139">
        <f t="shared" si="0"/>
        <v>0</v>
      </c>
      <c r="F10" s="139" t="str">
        <f t="shared" si="1"/>
        <v/>
      </c>
      <c r="G10" s="139" t="str">
        <f t="shared" si="2"/>
        <v/>
      </c>
      <c r="H10" s="141"/>
      <c r="I10" s="177"/>
      <c r="J10" s="177"/>
      <c r="K10" s="177"/>
      <c r="L10" s="177"/>
      <c r="M10" s="54"/>
      <c r="N10" s="54"/>
      <c r="O10" s="54"/>
      <c r="P10" s="45"/>
      <c r="Q10" s="102" t="s">
        <v>37</v>
      </c>
      <c r="R10" s="110">
        <v>1213</v>
      </c>
      <c r="S10" s="75"/>
      <c r="T10" s="52">
        <f t="shared" si="3"/>
        <v>0</v>
      </c>
      <c r="U10" s="52" t="str">
        <f t="shared" si="4"/>
        <v/>
      </c>
      <c r="V10" s="52" t="str">
        <f t="shared" si="5"/>
        <v/>
      </c>
      <c r="W10" s="53"/>
      <c r="X10" s="171"/>
      <c r="Y10" s="182"/>
      <c r="Z10" s="45"/>
      <c r="AA10" s="81" t="s">
        <v>18</v>
      </c>
      <c r="AB10" s="55">
        <v>1101</v>
      </c>
      <c r="AC10" s="116"/>
      <c r="AD10" s="52">
        <f t="shared" ref="AD10" si="9">IF(AG10&lt;&gt;"",AG10,3)*IF(AC10="A",4,IF(AC10="B",3,IF(AC10="C",2,IF(AC10="D",1,IF(AND(AC10&gt;=0,AC10&lt;=4,ISNUMBER(AC10)),AC10,0)))))</f>
        <v>0</v>
      </c>
      <c r="AE10" s="52" t="str">
        <f t="shared" ref="AE10" si="10">IF(OR(AC10="A",AC10="B",AC10="C",AC10="D",AC10="F",AND(AC10&gt;=0,AC10&lt;=4,ISNUMBER(AC10))),IF(AG10&lt;&gt;"",AG10,3),"")</f>
        <v/>
      </c>
      <c r="AF10" s="52" t="str">
        <f t="shared" ref="AF10" si="11">IF(OR(AC10="A",AC10="B",AC10="C",AC10="D",AC10="P",AND(AC10&gt;=0,AC10&lt;=4,ISNUMBER(AC10))),IF(AG10&lt;&gt;"",AG10,3),"")</f>
        <v/>
      </c>
      <c r="AG10" s="53">
        <v>1</v>
      </c>
      <c r="AH10" s="166"/>
      <c r="AI10" s="169"/>
    </row>
    <row r="11" spans="1:45" x14ac:dyDescent="0.15">
      <c r="A11" s="138" t="s">
        <v>32</v>
      </c>
      <c r="B11" s="153">
        <v>2144</v>
      </c>
      <c r="C11" s="180"/>
      <c r="D11" s="181"/>
      <c r="E11" s="139">
        <f t="shared" ref="E11" si="12">IF(H11&lt;&gt;"",H11,3)*IF(C11="A",4,IF(C11="B",3,IF(C11="C",2,IF(C11="D",1,IF(AND(C11&gt;=0,C11&lt;=4,ISNUMBER(C11)),C11,0)))))</f>
        <v>0</v>
      </c>
      <c r="F11" s="139" t="str">
        <f t="shared" ref="F11" si="13">IF(OR(C11="A",C11="B",C11="C",C11="D",C11="F",AND(C11&gt;=0,C11&lt;=4,ISNUMBER(C11))),IF(H11&lt;&gt;"",H11,3),"")</f>
        <v/>
      </c>
      <c r="G11" s="139" t="str">
        <f t="shared" ref="G11" si="14">IF(OR(C11="A",C11="B",C11="C",C11="D",C11="P",AND(C11&gt;=0,C11&lt;=4,ISNUMBER(C11))),IF(H11&lt;&gt;"",H11,3),"")</f>
        <v/>
      </c>
      <c r="H11" s="141">
        <v>4</v>
      </c>
      <c r="I11" s="177"/>
      <c r="J11" s="177"/>
      <c r="K11" s="177"/>
      <c r="L11" s="177"/>
      <c r="M11" s="54"/>
      <c r="N11" s="54"/>
      <c r="O11" s="54"/>
      <c r="P11" s="45"/>
      <c r="Q11" s="102" t="s">
        <v>58</v>
      </c>
      <c r="R11" s="111">
        <v>2993</v>
      </c>
      <c r="S11" s="71"/>
      <c r="T11" s="52">
        <f t="shared" si="3"/>
        <v>0</v>
      </c>
      <c r="U11" s="52" t="str">
        <f t="shared" si="4"/>
        <v/>
      </c>
      <c r="V11" s="52" t="str">
        <f t="shared" si="5"/>
        <v/>
      </c>
      <c r="W11" s="53"/>
      <c r="X11" s="166"/>
      <c r="Y11" s="178"/>
      <c r="Z11" s="45"/>
      <c r="AA11" s="81" t="s">
        <v>18</v>
      </c>
      <c r="AB11" s="55">
        <v>3101</v>
      </c>
      <c r="AC11" s="71"/>
      <c r="AD11" s="52">
        <f t="shared" si="6"/>
        <v>0</v>
      </c>
      <c r="AE11" s="52" t="str">
        <f t="shared" si="7"/>
        <v/>
      </c>
      <c r="AF11" s="52" t="str">
        <f t="shared" si="8"/>
        <v/>
      </c>
      <c r="AG11" s="53">
        <v>1</v>
      </c>
      <c r="AH11" s="166"/>
      <c r="AI11" s="169"/>
    </row>
    <row r="12" spans="1:45" x14ac:dyDescent="0.15">
      <c r="A12" s="138" t="s">
        <v>34</v>
      </c>
      <c r="B12" s="154"/>
      <c r="C12" s="174"/>
      <c r="D12" s="175"/>
      <c r="E12" s="139">
        <f t="shared" si="0"/>
        <v>0</v>
      </c>
      <c r="F12" s="139" t="str">
        <f t="shared" si="1"/>
        <v/>
      </c>
      <c r="G12" s="139" t="str">
        <f t="shared" si="2"/>
        <v/>
      </c>
      <c r="H12" s="140"/>
      <c r="I12" s="176"/>
      <c r="J12" s="177"/>
      <c r="K12" s="177"/>
      <c r="L12" s="177"/>
      <c r="P12" s="45"/>
      <c r="Q12" s="150"/>
      <c r="R12" s="144"/>
      <c r="S12" s="145"/>
      <c r="T12" s="52"/>
      <c r="U12" s="52"/>
      <c r="V12" s="52"/>
      <c r="W12" s="53"/>
      <c r="X12" s="196"/>
      <c r="Y12" s="197"/>
      <c r="Z12" s="45"/>
      <c r="AA12" s="50" t="s">
        <v>18</v>
      </c>
      <c r="AB12" s="55">
        <v>3213</v>
      </c>
      <c r="AC12" s="75"/>
      <c r="AD12" s="52">
        <f t="shared" si="6"/>
        <v>0</v>
      </c>
      <c r="AE12" s="52" t="str">
        <f t="shared" si="7"/>
        <v/>
      </c>
      <c r="AF12" s="52" t="str">
        <f t="shared" si="8"/>
        <v/>
      </c>
      <c r="AG12" s="53"/>
      <c r="AH12" s="166"/>
      <c r="AI12" s="170"/>
    </row>
    <row r="13" spans="1:45" x14ac:dyDescent="0.15">
      <c r="A13" s="138" t="s">
        <v>34</v>
      </c>
      <c r="B13" s="154"/>
      <c r="C13" s="174"/>
      <c r="D13" s="175"/>
      <c r="E13" s="139">
        <f t="shared" si="0"/>
        <v>0</v>
      </c>
      <c r="F13" s="139" t="str">
        <f t="shared" si="1"/>
        <v/>
      </c>
      <c r="G13" s="139" t="str">
        <f t="shared" si="2"/>
        <v/>
      </c>
      <c r="H13" s="140"/>
      <c r="I13" s="176"/>
      <c r="J13" s="177"/>
      <c r="K13" s="177"/>
      <c r="L13" s="177"/>
      <c r="M13" s="54"/>
      <c r="N13" s="54"/>
      <c r="O13" s="54"/>
      <c r="P13" s="45"/>
      <c r="Q13" s="147"/>
      <c r="R13" s="147"/>
      <c r="S13" s="145"/>
      <c r="T13" s="52"/>
      <c r="U13" s="52"/>
      <c r="V13" s="52"/>
      <c r="W13" s="53"/>
      <c r="X13" s="184"/>
      <c r="Y13" s="185"/>
      <c r="Z13" s="45"/>
      <c r="AA13" s="50" t="s">
        <v>18</v>
      </c>
      <c r="AB13" s="55">
        <v>3333</v>
      </c>
      <c r="AC13" s="76"/>
      <c r="AD13" s="52">
        <f t="shared" si="6"/>
        <v>0</v>
      </c>
      <c r="AE13" s="52" t="str">
        <f t="shared" si="7"/>
        <v/>
      </c>
      <c r="AF13" s="52" t="str">
        <f t="shared" si="8"/>
        <v/>
      </c>
      <c r="AG13" s="53"/>
      <c r="AH13" s="166"/>
      <c r="AI13" s="170"/>
    </row>
    <row r="14" spans="1:45" x14ac:dyDescent="0.15">
      <c r="A14" s="142" t="s">
        <v>55</v>
      </c>
      <c r="B14" s="154"/>
      <c r="C14" s="174"/>
      <c r="D14" s="175"/>
      <c r="E14" s="139">
        <f t="shared" si="0"/>
        <v>0</v>
      </c>
      <c r="F14" s="139" t="str">
        <f t="shared" si="1"/>
        <v/>
      </c>
      <c r="G14" s="139" t="str">
        <f t="shared" si="2"/>
        <v/>
      </c>
      <c r="H14" s="141"/>
      <c r="I14" s="176"/>
      <c r="J14" s="177"/>
      <c r="K14" s="177"/>
      <c r="L14" s="177"/>
      <c r="M14" s="54"/>
      <c r="N14" s="54"/>
      <c r="O14" s="54"/>
      <c r="P14" s="45"/>
      <c r="Q14" s="147"/>
      <c r="R14" s="147"/>
      <c r="S14" s="145"/>
      <c r="T14" s="52"/>
      <c r="U14" s="52"/>
      <c r="V14" s="52"/>
      <c r="W14" s="53"/>
      <c r="X14" s="184"/>
      <c r="Y14" s="185"/>
      <c r="Z14" s="57"/>
      <c r="AA14" s="50" t="s">
        <v>18</v>
      </c>
      <c r="AB14" s="55">
        <v>3423</v>
      </c>
      <c r="AC14" s="75"/>
      <c r="AD14" s="52">
        <f t="shared" si="6"/>
        <v>0</v>
      </c>
      <c r="AE14" s="52" t="str">
        <f t="shared" si="7"/>
        <v/>
      </c>
      <c r="AF14" s="52" t="str">
        <f t="shared" si="8"/>
        <v/>
      </c>
      <c r="AG14" s="53"/>
      <c r="AH14" s="166"/>
      <c r="AI14" s="170"/>
    </row>
    <row r="15" spans="1:45" x14ac:dyDescent="0.15">
      <c r="A15" s="138" t="s">
        <v>36</v>
      </c>
      <c r="B15" s="153">
        <v>1314</v>
      </c>
      <c r="C15" s="174"/>
      <c r="D15" s="175"/>
      <c r="E15" s="139">
        <f t="shared" si="0"/>
        <v>0</v>
      </c>
      <c r="F15" s="139" t="str">
        <f t="shared" si="1"/>
        <v/>
      </c>
      <c r="G15" s="139" t="str">
        <f t="shared" si="2"/>
        <v/>
      </c>
      <c r="H15" s="141">
        <v>4</v>
      </c>
      <c r="I15" s="176"/>
      <c r="J15" s="177"/>
      <c r="K15" s="177"/>
      <c r="L15" s="177"/>
      <c r="M15" s="54"/>
      <c r="N15" s="54"/>
      <c r="O15" s="54"/>
      <c r="P15" s="45"/>
      <c r="Q15" s="50"/>
      <c r="R15" s="147"/>
      <c r="S15" s="145"/>
      <c r="T15" s="52"/>
      <c r="U15" s="52"/>
      <c r="V15" s="52"/>
      <c r="W15" s="53"/>
      <c r="X15" s="184"/>
      <c r="Y15" s="185"/>
      <c r="Z15" s="45"/>
      <c r="AA15" s="50" t="s">
        <v>18</v>
      </c>
      <c r="AB15" s="55">
        <v>3603</v>
      </c>
      <c r="AC15" s="76"/>
      <c r="AD15" s="52">
        <f t="shared" si="6"/>
        <v>0</v>
      </c>
      <c r="AE15" s="52" t="str">
        <f t="shared" si="7"/>
        <v/>
      </c>
      <c r="AF15" s="52" t="str">
        <f t="shared" si="8"/>
        <v/>
      </c>
      <c r="AG15" s="53"/>
      <c r="AH15" s="171"/>
      <c r="AI15" s="171"/>
      <c r="AK15" s="58"/>
      <c r="AL15" s="58"/>
      <c r="AM15" s="58"/>
      <c r="AN15" s="58"/>
      <c r="AO15" s="58"/>
      <c r="AP15" s="58"/>
    </row>
    <row r="16" spans="1:45" x14ac:dyDescent="0.15">
      <c r="A16" s="138" t="s">
        <v>18</v>
      </c>
      <c r="B16" s="152">
        <v>1113</v>
      </c>
      <c r="C16" s="174"/>
      <c r="D16" s="175"/>
      <c r="E16" s="139">
        <f t="shared" si="0"/>
        <v>0</v>
      </c>
      <c r="F16" s="139" t="str">
        <f t="shared" si="1"/>
        <v/>
      </c>
      <c r="G16" s="139" t="str">
        <f t="shared" si="2"/>
        <v/>
      </c>
      <c r="H16" s="141"/>
      <c r="I16" s="177"/>
      <c r="J16" s="177"/>
      <c r="K16" s="177"/>
      <c r="L16" s="177"/>
      <c r="M16" s="54"/>
      <c r="N16" s="54"/>
      <c r="O16" s="54"/>
      <c r="P16" s="57"/>
      <c r="Q16" s="146"/>
      <c r="R16" s="147"/>
      <c r="S16" s="145"/>
      <c r="T16" s="52"/>
      <c r="U16" s="52"/>
      <c r="V16" s="52"/>
      <c r="W16" s="53"/>
      <c r="X16" s="184"/>
      <c r="Y16" s="185"/>
      <c r="Z16" s="45"/>
      <c r="AA16" s="50" t="s">
        <v>18</v>
      </c>
      <c r="AB16" s="55">
        <v>3713</v>
      </c>
      <c r="AC16" s="75"/>
      <c r="AD16" s="52">
        <f t="shared" si="6"/>
        <v>0</v>
      </c>
      <c r="AE16" s="52" t="str">
        <f t="shared" si="7"/>
        <v/>
      </c>
      <c r="AF16" s="52" t="str">
        <f t="shared" si="8"/>
        <v/>
      </c>
      <c r="AG16" s="53"/>
      <c r="AH16" s="171"/>
      <c r="AI16" s="171"/>
      <c r="AK16" s="58"/>
      <c r="AL16" s="108"/>
      <c r="AM16" s="84"/>
      <c r="AN16" s="82"/>
      <c r="AO16" s="82"/>
      <c r="AP16" s="82"/>
      <c r="AQ16" s="85"/>
      <c r="AR16" s="183"/>
      <c r="AS16" s="183"/>
    </row>
    <row r="17" spans="1:42" x14ac:dyDescent="0.15">
      <c r="A17" s="143" t="s">
        <v>56</v>
      </c>
      <c r="B17" s="152"/>
      <c r="C17" s="174"/>
      <c r="D17" s="175"/>
      <c r="E17" s="139">
        <f t="shared" si="0"/>
        <v>0</v>
      </c>
      <c r="F17" s="139" t="str">
        <f t="shared" si="1"/>
        <v/>
      </c>
      <c r="G17" s="139" t="str">
        <f t="shared" si="2"/>
        <v/>
      </c>
      <c r="H17" s="140"/>
      <c r="I17" s="177"/>
      <c r="J17" s="177"/>
      <c r="K17" s="177"/>
      <c r="L17" s="177"/>
      <c r="M17" s="54"/>
      <c r="N17" s="54"/>
      <c r="O17" s="54"/>
      <c r="P17" s="45"/>
      <c r="Q17" s="146"/>
      <c r="R17" s="147"/>
      <c r="S17" s="145"/>
      <c r="T17" s="52"/>
      <c r="U17" s="52"/>
      <c r="V17" s="52"/>
      <c r="W17" s="53"/>
      <c r="X17" s="184"/>
      <c r="Y17" s="185"/>
      <c r="Z17" s="45"/>
      <c r="AA17" s="50" t="s">
        <v>35</v>
      </c>
      <c r="AB17" s="55">
        <v>2203</v>
      </c>
      <c r="AC17" s="75"/>
      <c r="AD17" s="52">
        <f t="shared" si="6"/>
        <v>0</v>
      </c>
      <c r="AE17" s="52" t="str">
        <f t="shared" si="7"/>
        <v/>
      </c>
      <c r="AF17" s="52" t="str">
        <f t="shared" si="8"/>
        <v/>
      </c>
      <c r="AG17" s="53"/>
      <c r="AH17" s="166"/>
      <c r="AI17" s="170"/>
      <c r="AK17" s="58"/>
      <c r="AL17" s="58"/>
      <c r="AM17" s="58"/>
      <c r="AN17" s="58"/>
      <c r="AO17" s="58"/>
      <c r="AP17" s="58"/>
    </row>
    <row r="18" spans="1:42" x14ac:dyDescent="0.15">
      <c r="A18" s="143" t="s">
        <v>56</v>
      </c>
      <c r="B18" s="154"/>
      <c r="C18" s="174"/>
      <c r="D18" s="175"/>
      <c r="E18" s="139">
        <f t="shared" si="0"/>
        <v>0</v>
      </c>
      <c r="F18" s="139" t="str">
        <f t="shared" si="1"/>
        <v/>
      </c>
      <c r="G18" s="139" t="str">
        <f t="shared" si="2"/>
        <v/>
      </c>
      <c r="H18" s="140"/>
      <c r="I18" s="177"/>
      <c r="J18" s="177"/>
      <c r="K18" s="177"/>
      <c r="L18" s="177"/>
      <c r="M18" s="54"/>
      <c r="N18" s="54"/>
      <c r="O18" s="54"/>
      <c r="P18" s="45"/>
      <c r="Q18" s="146"/>
      <c r="R18" s="147"/>
      <c r="S18" s="145"/>
      <c r="T18" s="52"/>
      <c r="U18" s="52"/>
      <c r="V18" s="52"/>
      <c r="W18" s="53"/>
      <c r="X18" s="184"/>
      <c r="Y18" s="185"/>
      <c r="Z18" s="45"/>
      <c r="AA18" s="50" t="s">
        <v>35</v>
      </c>
      <c r="AB18" s="55">
        <v>3113</v>
      </c>
      <c r="AC18" s="79"/>
      <c r="AD18" s="52">
        <f t="shared" si="6"/>
        <v>0</v>
      </c>
      <c r="AE18" s="52" t="str">
        <f t="shared" si="7"/>
        <v/>
      </c>
      <c r="AF18" s="52" t="str">
        <f t="shared" si="8"/>
        <v/>
      </c>
      <c r="AG18" s="53"/>
      <c r="AH18" s="166"/>
      <c r="AI18" s="170"/>
    </row>
    <row r="19" spans="1:42" x14ac:dyDescent="0.15">
      <c r="A19" s="143" t="s">
        <v>56</v>
      </c>
      <c r="B19" s="154"/>
      <c r="C19" s="174"/>
      <c r="D19" s="175"/>
      <c r="E19" s="139">
        <f t="shared" si="0"/>
        <v>0</v>
      </c>
      <c r="F19" s="139" t="str">
        <f t="shared" si="1"/>
        <v/>
      </c>
      <c r="G19" s="139" t="str">
        <f t="shared" si="2"/>
        <v/>
      </c>
      <c r="H19" s="140">
        <v>2</v>
      </c>
      <c r="I19" s="177"/>
      <c r="J19" s="177"/>
      <c r="K19" s="177"/>
      <c r="L19" s="177"/>
      <c r="M19" s="54"/>
      <c r="N19" s="54"/>
      <c r="O19" s="54"/>
      <c r="P19" s="45"/>
      <c r="Q19" s="146"/>
      <c r="R19" s="148"/>
      <c r="S19" s="145"/>
      <c r="T19" s="52"/>
      <c r="U19" s="52"/>
      <c r="V19" s="52"/>
      <c r="W19" s="53"/>
      <c r="X19" s="184"/>
      <c r="Y19" s="185"/>
      <c r="Z19" s="45"/>
      <c r="AA19" s="50" t="s">
        <v>35</v>
      </c>
      <c r="AB19" s="55">
        <v>3123</v>
      </c>
      <c r="AC19" s="76"/>
      <c r="AD19" s="52">
        <f t="shared" si="6"/>
        <v>0</v>
      </c>
      <c r="AE19" s="52" t="str">
        <f t="shared" si="7"/>
        <v/>
      </c>
      <c r="AF19" s="52" t="str">
        <f t="shared" si="8"/>
        <v/>
      </c>
      <c r="AG19" s="53"/>
      <c r="AH19" s="166"/>
      <c r="AI19" s="170"/>
    </row>
    <row r="20" spans="1:42" x14ac:dyDescent="0.15">
      <c r="A20" s="143" t="s">
        <v>38</v>
      </c>
      <c r="B20" s="153"/>
      <c r="C20" s="174"/>
      <c r="D20" s="175"/>
      <c r="E20" s="139">
        <f t="shared" ref="E20" si="15">IF(H20&lt;&gt;"",H20,3)*IF(C20="A",4,IF(C20="B",3,IF(C20="C",2,IF(C20="D",1,IF(AND(C20&gt;=0,C20&lt;=4,ISNUMBER(C20)),C20,0)))))</f>
        <v>0</v>
      </c>
      <c r="F20" s="139" t="str">
        <f t="shared" ref="F20" si="16">IF(OR(C20="A",C20="B",C20="C",C20="D",C20="F",AND(C20&gt;=0,C20&lt;=4,ISNUMBER(C20))),IF(H20&lt;&gt;"",H20,3),"")</f>
        <v/>
      </c>
      <c r="G20" s="139" t="str">
        <f t="shared" ref="G20" si="17">IF(OR(C20="A",C20="B",C20="C",C20="D",C20="P",AND(C20&gt;=0,C20&lt;=4,ISNUMBER(C20))),IF(H20&lt;&gt;"",H20,3),"")</f>
        <v/>
      </c>
      <c r="H20" s="140"/>
      <c r="I20" s="176"/>
      <c r="J20" s="177"/>
      <c r="K20" s="177"/>
      <c r="L20" s="177"/>
      <c r="M20" s="54"/>
      <c r="N20" s="54"/>
      <c r="O20" s="54"/>
      <c r="P20" s="45"/>
      <c r="Q20" s="172"/>
      <c r="R20" s="172"/>
      <c r="S20" s="172"/>
      <c r="T20" s="172"/>
      <c r="U20" s="172"/>
      <c r="V20" s="172"/>
      <c r="W20" s="172"/>
      <c r="X20" s="44" t="s">
        <v>40</v>
      </c>
      <c r="Y20" s="49"/>
      <c r="Z20" s="45"/>
      <c r="AA20" s="50"/>
      <c r="AB20" s="60"/>
      <c r="AC20" s="125"/>
      <c r="AD20" s="82"/>
      <c r="AE20" s="82"/>
      <c r="AF20" s="82"/>
      <c r="AG20" s="56"/>
      <c r="AH20" s="83"/>
      <c r="AI20" s="113"/>
    </row>
    <row r="21" spans="1:42" x14ac:dyDescent="0.15">
      <c r="A21" s="143" t="s">
        <v>39</v>
      </c>
      <c r="B21" s="153"/>
      <c r="C21" s="174"/>
      <c r="D21" s="175"/>
      <c r="E21" s="139">
        <f t="shared" si="0"/>
        <v>0</v>
      </c>
      <c r="F21" s="139" t="str">
        <f t="shared" si="1"/>
        <v/>
      </c>
      <c r="G21" s="139" t="str">
        <f t="shared" si="2"/>
        <v/>
      </c>
      <c r="H21" s="141"/>
      <c r="I21" s="177"/>
      <c r="J21" s="177"/>
      <c r="K21" s="177"/>
      <c r="L21" s="177"/>
      <c r="M21" s="54"/>
      <c r="N21" s="54"/>
      <c r="O21" s="54"/>
      <c r="P21" s="45"/>
      <c r="Q21" s="61" t="s">
        <v>41</v>
      </c>
      <c r="R21" s="54"/>
      <c r="S21" s="49"/>
      <c r="T21" s="49"/>
      <c r="U21" s="49"/>
      <c r="V21" s="62"/>
      <c r="W21" s="49"/>
      <c r="X21" s="49"/>
      <c r="Y21" s="80"/>
      <c r="Z21" s="45"/>
      <c r="AB21" s="44"/>
      <c r="AC21" s="44"/>
      <c r="AD21" s="44"/>
      <c r="AE21" s="44"/>
      <c r="AF21" s="44"/>
      <c r="AG21" s="44"/>
      <c r="AH21" s="32"/>
      <c r="AI21" s="114"/>
    </row>
    <row r="22" spans="1:42" ht="14" thickBot="1" x14ac:dyDescent="0.2">
      <c r="B22" s="155"/>
      <c r="C22" s="186"/>
      <c r="D22" s="187"/>
      <c r="E22" s="139"/>
      <c r="F22" s="139"/>
      <c r="G22" s="139"/>
      <c r="H22" s="141"/>
      <c r="I22" s="188"/>
      <c r="J22" s="188"/>
      <c r="K22" s="188"/>
      <c r="L22" s="188"/>
      <c r="M22" s="54"/>
      <c r="N22" s="54"/>
      <c r="O22" s="54"/>
      <c r="P22" s="45"/>
      <c r="Q22" s="198">
        <f>SUM(G7:G21,V7:V11,AF8:AF19,G29:G44,AF23:AF26,AF33:AF41,O29:O44)</f>
        <v>0</v>
      </c>
      <c r="R22" s="198"/>
      <c r="S22" s="49" t="s">
        <v>42</v>
      </c>
      <c r="Z22" s="45"/>
      <c r="AA22" s="77" t="s">
        <v>74</v>
      </c>
      <c r="AB22" s="120"/>
      <c r="AC22" s="84"/>
      <c r="AD22" s="82"/>
      <c r="AE22" s="82"/>
      <c r="AF22" s="82"/>
      <c r="AG22" s="85"/>
      <c r="AH22" s="121"/>
      <c r="AI22" s="121"/>
    </row>
    <row r="23" spans="1:42" ht="15" thickTop="1" thickBot="1" x14ac:dyDescent="0.2">
      <c r="A23" s="58"/>
      <c r="B23" s="156"/>
      <c r="C23" s="186"/>
      <c r="D23" s="187"/>
      <c r="E23" s="139"/>
      <c r="F23" s="139"/>
      <c r="G23" s="139"/>
      <c r="H23" s="141"/>
      <c r="I23" s="188"/>
      <c r="J23" s="188"/>
      <c r="K23" s="188"/>
      <c r="L23" s="188"/>
      <c r="M23" s="54"/>
      <c r="N23" s="54"/>
      <c r="O23" s="54"/>
      <c r="P23" s="45"/>
      <c r="Q23" s="173" t="str">
        <f>IF(SUM(F7:F21,U7:U11,AE8:AE19,AE23:AE26,AE33:AE41,F29:F44,N29:N44)=0,"N/A",ROUNDDOWN(SUM(E7:E21,T7:T11,AD8:AD19,AD23:AD26,AD33:AD41,E29:E44,M29:M44)/SUM(F7:F21,U7:U11,AE8:AE19,AE23:AE26,AE33:AE41,F29:F44,N29:N44),2))</f>
        <v>N/A</v>
      </c>
      <c r="R23" s="173"/>
      <c r="S23" s="49" t="s">
        <v>43</v>
      </c>
      <c r="T23" s="49"/>
      <c r="U23" s="49"/>
      <c r="V23" s="49"/>
      <c r="W23" s="49"/>
      <c r="X23" s="49"/>
      <c r="Y23" s="49"/>
      <c r="Z23" s="45"/>
      <c r="AA23" s="102" t="s">
        <v>32</v>
      </c>
      <c r="AB23" s="69">
        <v>2153</v>
      </c>
      <c r="AC23" s="118"/>
      <c r="AD23" s="52">
        <f>IF(AG23&lt;&gt;"",AG23,3)*IF(AC23="A",4,IF(AC23="B",3,IF(AC23="C",2,IF(AC23="D",1,IF(AND(AC23&gt;=0,AC23&lt;=4,ISNUMBER(AC23)),AC23,0)))))</f>
        <v>0</v>
      </c>
      <c r="AE23" s="52" t="str">
        <f>IF(OR(AC23="A",AC23="B",AC23="C",AC23="D",AC23="F",AND(AC23&gt;=0,AC23&lt;=4,ISNUMBER(AC23))),IF(AG23&lt;&gt;"",AG23,3),"")</f>
        <v/>
      </c>
      <c r="AF23" s="52" t="str">
        <f>IF(OR(AC23="A",AC23="B",AC23="C",AC23="D",AC23="P",AND(AC23&gt;=0,AC23&lt;=4,ISNUMBER(AC23))),IF(AG23&lt;&gt;"",AG23,3),"")</f>
        <v/>
      </c>
      <c r="AG23" s="59"/>
      <c r="AH23" s="166"/>
      <c r="AI23" s="166"/>
    </row>
    <row r="24" spans="1:42" ht="15" thickTop="1" thickBot="1" x14ac:dyDescent="0.2">
      <c r="A24" s="157"/>
      <c r="B24" s="156"/>
      <c r="C24" s="186"/>
      <c r="D24" s="187"/>
      <c r="E24" s="139"/>
      <c r="F24" s="139"/>
      <c r="G24" s="139"/>
      <c r="H24" s="141"/>
      <c r="I24" s="188"/>
      <c r="J24" s="188"/>
      <c r="K24" s="188"/>
      <c r="L24" s="188"/>
      <c r="M24" s="54"/>
      <c r="N24" s="54"/>
      <c r="O24" s="54"/>
      <c r="P24" s="45"/>
      <c r="Q24" s="189">
        <f>SUMIF(B7:B21,"&gt;2999",G7:G21)+SUMIF(B29:B44,"&gt;2999",G29:G44)+SUMIF(J29:J44,"&gt;2999",O29:O44)+SUMIF(R7:R11,"&gt;2999",V7:V11)+SUMIF(AB8:AB19,"&gt;2999",AF8:AF19)+SUMIF(AB33:AB41,"&gt;2999",AF33:AF41)+SUMIF(AB23:AB26,"&gt;2999",AF23:AF26)</f>
        <v>0</v>
      </c>
      <c r="R24" s="189"/>
      <c r="S24" s="77" t="s">
        <v>61</v>
      </c>
      <c r="T24" s="49"/>
      <c r="U24" s="49"/>
      <c r="V24" s="49"/>
      <c r="W24" s="49"/>
      <c r="X24" s="49"/>
      <c r="Y24" s="49"/>
      <c r="Z24" s="45"/>
      <c r="AA24" s="102" t="s">
        <v>32</v>
      </c>
      <c r="AB24" s="69">
        <v>3013</v>
      </c>
      <c r="AC24" s="75"/>
      <c r="AD24" s="52">
        <f>IF(AG24&lt;&gt;"",AG24,3)*IF(AC24="A",4,IF(AC24="B",3,IF(AC24="C",2,IF(AC24="D",1,IF(AND(AC24&gt;=0,AC24&lt;=4,ISNUMBER(AC24)),AC24,0)))))</f>
        <v>0</v>
      </c>
      <c r="AE24" s="52" t="str">
        <f>IF(OR(AC24="A",AC24="B",AC24="C",AC24="D",AC24="F",AND(AC24&gt;=0,AC24&lt;=4,ISNUMBER(AC24))),IF(AG24&lt;&gt;"",AG24,3),"")</f>
        <v/>
      </c>
      <c r="AF24" s="52" t="str">
        <f>IF(OR(AC24="A",AC24="B",AC24="C",AC24="D",AC24="P",AND(AC24&gt;=0,AC24&lt;=4,ISNUMBER(AC24))),IF(AG24&lt;&gt;"",AG24,3),"")</f>
        <v/>
      </c>
      <c r="AG24" s="59"/>
      <c r="AH24" s="166"/>
      <c r="AI24" s="166"/>
    </row>
    <row r="25" spans="1:42" ht="15" thickTop="1" thickBot="1" x14ac:dyDescent="0.2">
      <c r="A25" s="190"/>
      <c r="B25" s="190"/>
      <c r="C25" s="190"/>
      <c r="D25" s="190"/>
      <c r="E25" s="190"/>
      <c r="F25" s="190"/>
      <c r="G25" s="190"/>
      <c r="H25" s="190"/>
      <c r="I25" s="190"/>
      <c r="J25" s="190"/>
      <c r="K25" s="190"/>
      <c r="L25" s="190"/>
      <c r="M25" s="54"/>
      <c r="N25" s="54"/>
      <c r="O25" s="49"/>
      <c r="P25" s="45"/>
      <c r="Q25" s="189">
        <f>SUMIF(B7:B21,"&gt;2999",F7:F21)+SUMIF(B29:B44,"&gt;2999",F29:F44)+SUMIF(J29:J44,"&gt;2999",N29:N44)+SUMIF(R7:R11,"&gt;2999",U7:U11)+SUMIF(AB8:AB19,"&gt;2999",AE8:AE19)+SUMIF(AB33:AB41,"&gt;2999",AE33:AE41)+SUMIF(AB23:AB26,"&gt;2999",AE23:AE26)</f>
        <v>0</v>
      </c>
      <c r="R25" s="189"/>
      <c r="S25" s="149" t="s">
        <v>62</v>
      </c>
      <c r="T25" s="49"/>
      <c r="U25" s="49"/>
      <c r="V25" s="49"/>
      <c r="W25" s="49"/>
      <c r="X25" s="49"/>
      <c r="Y25" s="49"/>
      <c r="Z25" s="42"/>
      <c r="AA25" s="102" t="s">
        <v>33</v>
      </c>
      <c r="AB25" s="69">
        <v>4013</v>
      </c>
      <c r="AC25" s="119"/>
      <c r="AD25" s="52">
        <f>IF(AG25&lt;&gt;"",AG25,3)*IF(AC25="A",4,IF(AC25="B",3,IF(AC25="C",2,IF(AC25="D",1,IF(AND(AC25&gt;=0,AC25&lt;=4,ISNUMBER(AC25)),AC25,0)))))</f>
        <v>0</v>
      </c>
      <c r="AE25" s="52" t="str">
        <f>IF(OR(AC25="A",AC25="B",AC25="C",AC25="D",AC25="F",AND(AC25&gt;=0,AC25&lt;=4,ISNUMBER(AC25))),IF(AG25&lt;&gt;"",AG25,3),"")</f>
        <v/>
      </c>
      <c r="AF25" s="52" t="str">
        <f>IF(OR(AC25="A",AC25="B",AC25="C",AC25="D",AC25="P",AND(AC25&gt;=0,AC25&lt;=4,ISNUMBER(AC25))),IF(AG25&lt;&gt;"",AG25,3),"")</f>
        <v/>
      </c>
      <c r="AG25" s="59"/>
      <c r="AH25" s="166"/>
      <c r="AI25" s="166"/>
    </row>
    <row r="26" spans="1:42" ht="14" thickBot="1" x14ac:dyDescent="0.2">
      <c r="A26" s="41" t="s">
        <v>77</v>
      </c>
      <c r="B26" s="49"/>
      <c r="C26" s="49"/>
      <c r="D26" s="49"/>
      <c r="E26" s="49"/>
      <c r="F26" s="49"/>
      <c r="G26" s="49"/>
      <c r="H26" s="49"/>
      <c r="I26" s="49"/>
      <c r="J26" s="49"/>
      <c r="K26" s="49"/>
      <c r="L26" s="49"/>
      <c r="M26" s="54"/>
      <c r="N26" s="54"/>
      <c r="O26" s="49"/>
      <c r="P26" s="45"/>
      <c r="Q26" s="193">
        <f>SUMIF(B7:B21,"&gt;2999",E7:E21)+SUMIF(B29:B44,"&gt;2999",E29:E44)+SUMIF(J29:J44,"&gt;2999",M29:M44)+SUMIF(R7:R11,"&gt;2999",T7:T11)+SUMIF(AB8:AB19,"&gt;2999",AD8:AD19)+SUMIF(AB23:AB26,"&gt;2999",AD23:AD26)+SUMIF(AB33:AB41,"&gt;2999",AD33:AD41)</f>
        <v>0</v>
      </c>
      <c r="R26" s="193"/>
      <c r="S26" s="44" t="s">
        <v>44</v>
      </c>
      <c r="T26" s="49"/>
      <c r="U26" s="49"/>
      <c r="V26" s="49"/>
      <c r="W26" s="49"/>
      <c r="X26" s="49"/>
      <c r="Y26" s="49"/>
      <c r="Z26" s="49"/>
      <c r="AA26" s="102" t="s">
        <v>33</v>
      </c>
      <c r="AB26" s="69">
        <v>4043</v>
      </c>
      <c r="AC26" s="119"/>
      <c r="AD26" s="52">
        <f t="shared" ref="AD26" si="18">IF(AG26&lt;&gt;"",AG26,3)*IF(AC26="A",4,IF(AC26="B",3,IF(AC26="C",2,IF(AC26="D",1,IF(AND(AC26&gt;=0,AC26&lt;=4,ISNUMBER(AC26)),AC26,0)))))</f>
        <v>0</v>
      </c>
      <c r="AE26" s="52" t="str">
        <f t="shared" ref="AE26" si="19">IF(OR(AC26="A",AC26="B",AC26="C",AC26="D",AC26="F",AND(AC26&gt;=0,AC26&lt;=4,ISNUMBER(AC26))),IF(AG26&lt;&gt;"",AG26,3),"")</f>
        <v/>
      </c>
      <c r="AF26" s="52" t="str">
        <f t="shared" ref="AF26" si="20">IF(OR(AC26="A",AC26="B",AC26="C",AC26="D",AC26="P",AND(AC26&gt;=0,AC26&lt;=4,ISNUMBER(AC26))),IF(AG26&lt;&gt;"",AG26,3),"")</f>
        <v/>
      </c>
      <c r="AG26" s="85"/>
      <c r="AH26" s="166"/>
      <c r="AI26" s="166"/>
    </row>
    <row r="27" spans="1:42" ht="14" thickBot="1" x14ac:dyDescent="0.2">
      <c r="A27" s="41" t="s">
        <v>45</v>
      </c>
      <c r="B27" s="41"/>
      <c r="C27" s="49"/>
      <c r="D27" s="77"/>
      <c r="E27" s="77"/>
      <c r="F27" s="77"/>
      <c r="G27" s="77"/>
      <c r="H27" s="77"/>
      <c r="I27" s="41" t="s">
        <v>78</v>
      </c>
      <c r="J27" s="77"/>
      <c r="K27" s="77"/>
      <c r="L27" s="77"/>
      <c r="M27" s="63"/>
      <c r="N27" s="63"/>
      <c r="O27" s="63"/>
      <c r="P27" s="63"/>
      <c r="Q27" s="194" t="str">
        <f>IF(SUM(Q26)=0,"N/A",Q26/Q25)</f>
        <v>N/A</v>
      </c>
      <c r="R27" s="194"/>
      <c r="S27" s="49" t="s">
        <v>46</v>
      </c>
      <c r="T27" s="49"/>
      <c r="U27" s="49"/>
      <c r="V27" s="49"/>
      <c r="W27" s="49"/>
      <c r="X27" s="49"/>
      <c r="Y27" s="49"/>
      <c r="AH27" s="196"/>
      <c r="AI27" s="196"/>
    </row>
    <row r="28" spans="1:42" ht="14.25" customHeight="1" thickTop="1" thickBot="1" x14ac:dyDescent="0.2">
      <c r="A28" s="54" t="s">
        <v>20</v>
      </c>
      <c r="B28" s="54"/>
      <c r="C28" s="54" t="s">
        <v>47</v>
      </c>
      <c r="D28" s="34" t="s">
        <v>48</v>
      </c>
      <c r="E28" s="54"/>
      <c r="F28" s="54"/>
      <c r="G28" s="54"/>
      <c r="H28" s="54"/>
      <c r="I28" s="54" t="s">
        <v>20</v>
      </c>
      <c r="J28" s="54"/>
      <c r="K28" s="54" t="s">
        <v>47</v>
      </c>
      <c r="L28" s="64" t="s">
        <v>48</v>
      </c>
      <c r="M28" s="48" t="s">
        <v>22</v>
      </c>
      <c r="N28" s="48" t="s">
        <v>23</v>
      </c>
      <c r="O28" s="48" t="s">
        <v>24</v>
      </c>
      <c r="P28" s="45"/>
      <c r="Q28" s="195"/>
      <c r="R28" s="195"/>
      <c r="S28" s="44" t="s">
        <v>49</v>
      </c>
      <c r="T28" s="49"/>
      <c r="U28" s="49"/>
      <c r="V28" s="49"/>
      <c r="W28" s="49"/>
      <c r="X28" s="49"/>
      <c r="Y28" s="49"/>
      <c r="Z28" s="43"/>
      <c r="AA28" s="82"/>
      <c r="AB28" s="82"/>
      <c r="AC28" s="82"/>
      <c r="AD28" s="82"/>
      <c r="AE28" s="82"/>
      <c r="AF28" s="82"/>
      <c r="AH28" s="82"/>
      <c r="AI28" s="82"/>
    </row>
    <row r="29" spans="1:42" ht="15" customHeight="1" thickTop="1" thickBot="1" x14ac:dyDescent="0.2">
      <c r="A29" s="72"/>
      <c r="B29" s="74"/>
      <c r="C29" s="73"/>
      <c r="D29" s="65"/>
      <c r="E29" s="158">
        <f t="shared" ref="E29:E44" si="21">D29*IF(OR(C29="A",C29="RA"),4,IF(OR(C29="B",C29="RB"),3,IF(OR(C29="C",C29="RC"),2,IF(OR(C29="D",C29="RD"),1,IF(AND(C29&gt;=0,C29&lt;=4,ISNUMBER(C29)),C29,0)))))</f>
        <v>0</v>
      </c>
      <c r="F29" s="159" t="str">
        <f t="shared" ref="F29:F44" si="22">IF(OR(C29="",D29=""),"",IF(OR(C29="A",C29="B",C29="C",C29="D",C29="F",C29="RA",C29="RB",C29="RC",C29="RD",C29="RF",AND(C29&gt;=0,C29&lt;=4,ISNUMBER(C29))),D29,""))</f>
        <v/>
      </c>
      <c r="G29" s="160" t="str">
        <f t="shared" ref="G29:G44" si="23">IF(OR(C29="",D29=""),"",IF(OR(C29="A",C29="B",C29="C",C29="D",C29="P",AND(C29&gt;=0,C29&lt;=4,ISNUMBER(C29))),D29,""))</f>
        <v/>
      </c>
      <c r="H29" s="66"/>
      <c r="I29" s="72"/>
      <c r="J29" s="74"/>
      <c r="K29" s="73"/>
      <c r="L29" s="65"/>
      <c r="M29" s="161">
        <f t="shared" ref="M29:M44" si="24">L29*IF(OR(K29="A",K29="RA"),4,IF(OR(K29="B",K29="RB"),3,IF(OR(K29="C",K29="RC"),2,IF(OR(K29="D",K29="RD"),1,IF(AND(K29&gt;=0,K29=4,ISNUMBER(K29)),K29,0)))))</f>
        <v>0</v>
      </c>
      <c r="N29" s="161" t="str">
        <f t="shared" ref="N29:N44" si="25">IF(OR(K29="",L29=""),"",IF(OR(K29="A",K29="B",K29="C",K29="D",K29="F",K29="RA",K29="RB",K29="RC",K29="RD",K29="RF",AND(K29&gt;=0,K29&lt;=4,ISNUMBER(K29))),L29,""))</f>
        <v/>
      </c>
      <c r="O29" s="161" t="str">
        <f t="shared" ref="O29:O44" si="26">IF(OR(K29="",L29=""),"",IF(OR(K29="A",K29="B",K29="C",K29="D",K29="P",AND(K29&gt;=0,K29&lt;=4,ISNUMBER(K29))),L29,""))</f>
        <v/>
      </c>
      <c r="P29" s="45"/>
      <c r="Q29" s="191">
        <v>120</v>
      </c>
      <c r="R29" s="191"/>
      <c r="S29" s="49" t="s">
        <v>50</v>
      </c>
      <c r="T29" s="49"/>
      <c r="U29" s="49"/>
      <c r="V29" s="49"/>
      <c r="W29" s="49"/>
      <c r="X29" s="49"/>
      <c r="Y29" s="49"/>
      <c r="Z29" s="43"/>
      <c r="AA29" s="77" t="s">
        <v>75</v>
      </c>
      <c r="AB29" s="82"/>
      <c r="AC29" s="82"/>
      <c r="AD29" s="82"/>
      <c r="AE29" s="82"/>
      <c r="AF29" s="82"/>
      <c r="AH29" s="82"/>
      <c r="AI29" s="82"/>
    </row>
    <row r="30" spans="1:42" ht="14" thickBot="1" x14ac:dyDescent="0.2">
      <c r="A30" s="72"/>
      <c r="B30" s="74"/>
      <c r="C30" s="73"/>
      <c r="D30" s="65"/>
      <c r="E30" s="158">
        <f t="shared" si="21"/>
        <v>0</v>
      </c>
      <c r="F30" s="159" t="str">
        <f t="shared" si="22"/>
        <v/>
      </c>
      <c r="G30" s="160" t="str">
        <f t="shared" si="23"/>
        <v/>
      </c>
      <c r="H30" s="67"/>
      <c r="I30" s="72"/>
      <c r="J30" s="74"/>
      <c r="K30" s="73"/>
      <c r="L30" s="65"/>
      <c r="M30" s="161">
        <f t="shared" si="24"/>
        <v>0</v>
      </c>
      <c r="N30" s="161" t="str">
        <f t="shared" si="25"/>
        <v/>
      </c>
      <c r="O30" s="161" t="str">
        <f t="shared" si="26"/>
        <v/>
      </c>
      <c r="P30" s="45"/>
      <c r="Q30" s="54"/>
      <c r="R30" s="54"/>
      <c r="S30" s="54"/>
      <c r="T30" s="54"/>
      <c r="U30" s="54"/>
      <c r="V30" s="54"/>
      <c r="W30" s="54"/>
      <c r="X30" s="54"/>
      <c r="Y30" s="54"/>
      <c r="Z30" s="43"/>
      <c r="AA30" s="122" t="s">
        <v>79</v>
      </c>
      <c r="AB30" s="117"/>
      <c r="AC30" s="123"/>
      <c r="AD30" s="52"/>
      <c r="AE30" s="52"/>
      <c r="AF30" s="52"/>
      <c r="AG30" s="59"/>
      <c r="AH30" s="124"/>
      <c r="AI30" s="124"/>
    </row>
    <row r="31" spans="1:42" ht="14" thickBot="1" x14ac:dyDescent="0.2">
      <c r="A31" s="72"/>
      <c r="B31" s="74"/>
      <c r="C31" s="73"/>
      <c r="D31" s="65"/>
      <c r="E31" s="158">
        <f t="shared" si="21"/>
        <v>0</v>
      </c>
      <c r="F31" s="159" t="str">
        <f t="shared" si="22"/>
        <v/>
      </c>
      <c r="G31" s="160" t="str">
        <f t="shared" si="23"/>
        <v/>
      </c>
      <c r="H31" s="67"/>
      <c r="I31" s="72"/>
      <c r="J31" s="74"/>
      <c r="K31" s="73"/>
      <c r="L31" s="65"/>
      <c r="M31" s="161">
        <f t="shared" si="24"/>
        <v>0</v>
      </c>
      <c r="N31" s="161" t="str">
        <f t="shared" si="25"/>
        <v/>
      </c>
      <c r="O31" s="161" t="str">
        <f t="shared" si="26"/>
        <v/>
      </c>
      <c r="P31" s="45"/>
      <c r="Q31" s="162" t="s">
        <v>51</v>
      </c>
      <c r="R31" s="54"/>
      <c r="S31" s="54"/>
      <c r="T31" s="54"/>
      <c r="U31" s="54"/>
      <c r="V31" s="54"/>
      <c r="W31" s="54"/>
      <c r="X31" s="54"/>
      <c r="Y31" s="54"/>
      <c r="Z31" s="45"/>
      <c r="AA31" s="122" t="s">
        <v>76</v>
      </c>
      <c r="AB31" s="122"/>
      <c r="AC31" s="122"/>
      <c r="AD31" s="82"/>
      <c r="AE31" s="82"/>
      <c r="AF31" s="82"/>
      <c r="AG31" s="85"/>
      <c r="AH31" s="121"/>
      <c r="AI31" s="120"/>
    </row>
    <row r="32" spans="1:42" ht="14" thickBot="1" x14ac:dyDescent="0.2">
      <c r="A32" s="72"/>
      <c r="B32" s="74"/>
      <c r="C32" s="73"/>
      <c r="D32" s="65"/>
      <c r="E32" s="158">
        <f t="shared" si="21"/>
        <v>0</v>
      </c>
      <c r="F32" s="159" t="str">
        <f t="shared" si="22"/>
        <v/>
      </c>
      <c r="G32" s="160" t="str">
        <f t="shared" si="23"/>
        <v/>
      </c>
      <c r="H32" s="67"/>
      <c r="I32" s="72"/>
      <c r="J32" s="74"/>
      <c r="K32" s="73"/>
      <c r="L32" s="65"/>
      <c r="M32" s="161">
        <f t="shared" si="24"/>
        <v>0</v>
      </c>
      <c r="N32" s="161" t="str">
        <f t="shared" si="25"/>
        <v/>
      </c>
      <c r="O32" s="161" t="str">
        <f t="shared" si="26"/>
        <v/>
      </c>
      <c r="P32" s="45"/>
      <c r="Q32" s="54"/>
      <c r="R32" s="54"/>
      <c r="S32" s="54"/>
      <c r="T32" s="54"/>
      <c r="U32" s="54"/>
      <c r="V32" s="54"/>
      <c r="W32" s="54"/>
      <c r="X32" s="54"/>
      <c r="Y32" s="54"/>
      <c r="Z32" s="45"/>
      <c r="AA32" s="102"/>
      <c r="AB32" s="117"/>
      <c r="AC32" s="145"/>
      <c r="AD32" s="52"/>
      <c r="AE32" s="52"/>
      <c r="AF32" s="52"/>
      <c r="AG32" s="68"/>
      <c r="AH32" s="184"/>
      <c r="AI32" s="192"/>
    </row>
    <row r="33" spans="1:35" ht="14" thickBot="1" x14ac:dyDescent="0.2">
      <c r="A33" s="72"/>
      <c r="B33" s="74"/>
      <c r="C33" s="73"/>
      <c r="D33" s="65"/>
      <c r="E33" s="158">
        <f t="shared" si="21"/>
        <v>0</v>
      </c>
      <c r="F33" s="159" t="str">
        <f t="shared" si="22"/>
        <v/>
      </c>
      <c r="G33" s="160" t="str">
        <f t="shared" si="23"/>
        <v/>
      </c>
      <c r="H33" s="67"/>
      <c r="I33" s="72"/>
      <c r="J33" s="74"/>
      <c r="K33" s="73"/>
      <c r="L33" s="65"/>
      <c r="M33" s="161">
        <f t="shared" si="24"/>
        <v>0</v>
      </c>
      <c r="N33" s="161" t="str">
        <f t="shared" si="25"/>
        <v/>
      </c>
      <c r="O33" s="161" t="str">
        <f t="shared" si="26"/>
        <v/>
      </c>
      <c r="P33" s="45"/>
      <c r="Q33" s="54"/>
      <c r="R33" s="54"/>
      <c r="S33" s="54"/>
      <c r="T33" s="54"/>
      <c r="U33" s="54"/>
      <c r="V33" s="54"/>
      <c r="W33" s="54"/>
      <c r="X33" s="54"/>
      <c r="Y33" s="54"/>
      <c r="Z33" s="45"/>
      <c r="AA33" s="102" t="s">
        <v>18</v>
      </c>
      <c r="AB33" s="69"/>
      <c r="AC33" s="118"/>
      <c r="AD33" s="52">
        <f t="shared" ref="AD33:AD40" si="27">IF(AG33&lt;&gt;"",AG33,3)*IF(AC33="A",4,IF(AC33="B",3,IF(AC33="C",2,IF(AC33="D",1,IF(AND(AC33&gt;=0,AC33&lt;=4,ISNUMBER(AC33)),AC33,0)))))</f>
        <v>0</v>
      </c>
      <c r="AE33" s="52" t="str">
        <f t="shared" ref="AE33:AE40" si="28">IF(OR(AC33="A",AC33="B",AC33="C",AC33="D",AC33="F",AND(AC33&gt;=0,AC33&lt;=4,ISNUMBER(AC33))),IF(AG33&lt;&gt;"",AG33,3),"")</f>
        <v/>
      </c>
      <c r="AF33" s="52" t="str">
        <f t="shared" ref="AF33:AF40" si="29">IF(OR(AC33="A",AC33="B",AC33="C",AC33="D",AC33="P",AND(AC33&gt;=0,AC33&lt;=4,ISNUMBER(AC33))),IF(AG33&lt;&gt;"",AG33,3),"")</f>
        <v/>
      </c>
      <c r="AG33" s="68"/>
      <c r="AH33" s="166"/>
      <c r="AI33" s="169"/>
    </row>
    <row r="34" spans="1:35" ht="14" thickBot="1" x14ac:dyDescent="0.2">
      <c r="A34" s="72"/>
      <c r="B34" s="74"/>
      <c r="C34" s="73"/>
      <c r="D34" s="65"/>
      <c r="E34" s="158">
        <f t="shared" si="21"/>
        <v>0</v>
      </c>
      <c r="F34" s="159" t="str">
        <f t="shared" si="22"/>
        <v/>
      </c>
      <c r="G34" s="160" t="str">
        <f t="shared" si="23"/>
        <v/>
      </c>
      <c r="H34" s="67"/>
      <c r="I34" s="72"/>
      <c r="J34" s="74"/>
      <c r="K34" s="73"/>
      <c r="L34" s="65"/>
      <c r="M34" s="161">
        <f t="shared" si="24"/>
        <v>0</v>
      </c>
      <c r="N34" s="161" t="str">
        <f t="shared" si="25"/>
        <v/>
      </c>
      <c r="O34" s="161" t="str">
        <f t="shared" si="26"/>
        <v/>
      </c>
      <c r="P34" s="45"/>
      <c r="Q34" s="54"/>
      <c r="R34" s="54"/>
      <c r="S34" s="54"/>
      <c r="T34" s="54"/>
      <c r="U34" s="54"/>
      <c r="V34" s="54"/>
      <c r="W34" s="54"/>
      <c r="X34" s="54"/>
      <c r="Y34" s="54"/>
      <c r="Z34" s="45"/>
      <c r="AA34" s="102" t="s">
        <v>18</v>
      </c>
      <c r="AB34" s="69"/>
      <c r="AC34" s="119"/>
      <c r="AD34" s="52">
        <f t="shared" si="27"/>
        <v>0</v>
      </c>
      <c r="AE34" s="52" t="str">
        <f t="shared" si="28"/>
        <v/>
      </c>
      <c r="AF34" s="52" t="str">
        <f t="shared" si="29"/>
        <v/>
      </c>
      <c r="AG34" s="68"/>
      <c r="AH34" s="166"/>
      <c r="AI34" s="169"/>
    </row>
    <row r="35" spans="1:35" ht="14" thickBot="1" x14ac:dyDescent="0.2">
      <c r="A35" s="72"/>
      <c r="B35" s="74"/>
      <c r="C35" s="73"/>
      <c r="D35" s="65"/>
      <c r="E35" s="158">
        <f t="shared" si="21"/>
        <v>0</v>
      </c>
      <c r="F35" s="159" t="str">
        <f t="shared" si="22"/>
        <v/>
      </c>
      <c r="G35" s="160" t="str">
        <f t="shared" si="23"/>
        <v/>
      </c>
      <c r="H35" s="67"/>
      <c r="I35" s="72"/>
      <c r="J35" s="74"/>
      <c r="K35" s="73"/>
      <c r="L35" s="65"/>
      <c r="M35" s="161">
        <f t="shared" si="24"/>
        <v>0</v>
      </c>
      <c r="N35" s="161" t="str">
        <f t="shared" si="25"/>
        <v/>
      </c>
      <c r="O35" s="161" t="str">
        <f t="shared" si="26"/>
        <v/>
      </c>
      <c r="P35" s="45"/>
      <c r="Q35" s="54"/>
      <c r="R35" s="54"/>
      <c r="S35" s="54"/>
      <c r="T35" s="54"/>
      <c r="U35" s="54"/>
      <c r="V35" s="54"/>
      <c r="W35" s="54"/>
      <c r="X35" s="54"/>
      <c r="Y35" s="54"/>
      <c r="Z35" s="45"/>
      <c r="AA35" s="102" t="s">
        <v>18</v>
      </c>
      <c r="AB35" s="69"/>
      <c r="AC35" s="119"/>
      <c r="AD35" s="52">
        <f t="shared" si="27"/>
        <v>0</v>
      </c>
      <c r="AE35" s="52" t="str">
        <f t="shared" si="28"/>
        <v/>
      </c>
      <c r="AF35" s="52" t="str">
        <f t="shared" si="29"/>
        <v/>
      </c>
      <c r="AG35" s="68"/>
      <c r="AH35" s="166"/>
      <c r="AI35" s="169"/>
    </row>
    <row r="36" spans="1:35" ht="14" thickBot="1" x14ac:dyDescent="0.2">
      <c r="A36" s="72"/>
      <c r="B36" s="74"/>
      <c r="C36" s="73"/>
      <c r="D36" s="65"/>
      <c r="E36" s="158">
        <f t="shared" si="21"/>
        <v>0</v>
      </c>
      <c r="F36" s="159" t="str">
        <f t="shared" si="22"/>
        <v/>
      </c>
      <c r="G36" s="160" t="str">
        <f t="shared" si="23"/>
        <v/>
      </c>
      <c r="H36" s="67"/>
      <c r="I36" s="72"/>
      <c r="J36" s="74"/>
      <c r="K36" s="73"/>
      <c r="L36" s="65"/>
      <c r="M36" s="161">
        <f t="shared" si="24"/>
        <v>0</v>
      </c>
      <c r="N36" s="161" t="str">
        <f t="shared" si="25"/>
        <v/>
      </c>
      <c r="O36" s="161" t="str">
        <f t="shared" si="26"/>
        <v/>
      </c>
      <c r="P36" s="45"/>
      <c r="Q36" s="54"/>
      <c r="R36" s="54"/>
      <c r="S36" s="54"/>
      <c r="T36" s="54"/>
      <c r="U36" s="54"/>
      <c r="V36" s="54"/>
      <c r="W36" s="54"/>
      <c r="X36" s="54"/>
      <c r="Y36" s="54"/>
      <c r="Z36" s="45"/>
      <c r="AA36" s="102" t="s">
        <v>18</v>
      </c>
      <c r="AB36" s="69"/>
      <c r="AC36" s="119"/>
      <c r="AD36" s="52">
        <f t="shared" si="27"/>
        <v>0</v>
      </c>
      <c r="AE36" s="52" t="str">
        <f t="shared" si="28"/>
        <v/>
      </c>
      <c r="AF36" s="52" t="str">
        <f t="shared" si="29"/>
        <v/>
      </c>
      <c r="AG36" s="68"/>
      <c r="AH36" s="166"/>
      <c r="AI36" s="169"/>
    </row>
    <row r="37" spans="1:35" ht="14" thickBot="1" x14ac:dyDescent="0.2">
      <c r="A37" s="72"/>
      <c r="B37" s="74"/>
      <c r="C37" s="73"/>
      <c r="D37" s="65"/>
      <c r="E37" s="158">
        <f t="shared" si="21"/>
        <v>0</v>
      </c>
      <c r="F37" s="159" t="str">
        <f t="shared" si="22"/>
        <v/>
      </c>
      <c r="G37" s="160" t="str">
        <f t="shared" si="23"/>
        <v/>
      </c>
      <c r="H37" s="67"/>
      <c r="I37" s="72"/>
      <c r="J37" s="74"/>
      <c r="K37" s="73"/>
      <c r="L37" s="65"/>
      <c r="M37" s="161">
        <f t="shared" si="24"/>
        <v>0</v>
      </c>
      <c r="N37" s="161" t="str">
        <f t="shared" si="25"/>
        <v/>
      </c>
      <c r="O37" s="161" t="str">
        <f t="shared" si="26"/>
        <v/>
      </c>
      <c r="P37" s="45"/>
      <c r="Q37" s="54"/>
      <c r="R37" s="54"/>
      <c r="S37" s="54"/>
      <c r="T37" s="54"/>
      <c r="U37" s="54"/>
      <c r="V37" s="54"/>
      <c r="W37" s="54"/>
      <c r="X37" s="54"/>
      <c r="Y37" s="54"/>
      <c r="Z37" s="45"/>
      <c r="AA37" s="102" t="s">
        <v>18</v>
      </c>
      <c r="AB37" s="69"/>
      <c r="AC37" s="119"/>
      <c r="AD37" s="52">
        <f t="shared" si="27"/>
        <v>0</v>
      </c>
      <c r="AE37" s="52" t="str">
        <f t="shared" si="28"/>
        <v/>
      </c>
      <c r="AF37" s="52" t="str">
        <f t="shared" si="29"/>
        <v/>
      </c>
      <c r="AG37" s="59"/>
      <c r="AH37" s="166"/>
      <c r="AI37" s="170"/>
    </row>
    <row r="38" spans="1:35" ht="14" thickBot="1" x14ac:dyDescent="0.2">
      <c r="A38" s="72"/>
      <c r="B38" s="74"/>
      <c r="C38" s="73"/>
      <c r="D38" s="65"/>
      <c r="E38" s="158">
        <f t="shared" si="21"/>
        <v>0</v>
      </c>
      <c r="F38" s="159" t="str">
        <f t="shared" si="22"/>
        <v/>
      </c>
      <c r="G38" s="160" t="str">
        <f t="shared" si="23"/>
        <v/>
      </c>
      <c r="H38" s="67"/>
      <c r="I38" s="72"/>
      <c r="J38" s="74"/>
      <c r="K38" s="73"/>
      <c r="L38" s="65"/>
      <c r="M38" s="161">
        <f t="shared" si="24"/>
        <v>0</v>
      </c>
      <c r="N38" s="161" t="str">
        <f t="shared" si="25"/>
        <v/>
      </c>
      <c r="O38" s="161" t="str">
        <f t="shared" si="26"/>
        <v/>
      </c>
      <c r="P38" s="45"/>
      <c r="Q38" s="54"/>
      <c r="R38" s="54"/>
      <c r="S38" s="54"/>
      <c r="T38" s="54"/>
      <c r="U38" s="54"/>
      <c r="V38" s="54"/>
      <c r="W38" s="54"/>
      <c r="X38" s="54"/>
      <c r="Y38" s="54"/>
      <c r="Z38" s="45"/>
      <c r="AA38" s="102" t="s">
        <v>18</v>
      </c>
      <c r="AB38" s="69"/>
      <c r="AC38" s="119"/>
      <c r="AD38" s="52">
        <f t="shared" si="27"/>
        <v>0</v>
      </c>
      <c r="AE38" s="52" t="str">
        <f t="shared" si="28"/>
        <v/>
      </c>
      <c r="AF38" s="52" t="str">
        <f t="shared" si="29"/>
        <v/>
      </c>
      <c r="AG38" s="59"/>
      <c r="AH38" s="166"/>
      <c r="AI38" s="170"/>
    </row>
    <row r="39" spans="1:35" ht="14" thickBot="1" x14ac:dyDescent="0.2">
      <c r="A39" s="72"/>
      <c r="B39" s="74"/>
      <c r="C39" s="73"/>
      <c r="D39" s="65"/>
      <c r="E39" s="158">
        <f t="shared" si="21"/>
        <v>0</v>
      </c>
      <c r="F39" s="159" t="str">
        <f t="shared" si="22"/>
        <v/>
      </c>
      <c r="G39" s="160" t="str">
        <f t="shared" si="23"/>
        <v/>
      </c>
      <c r="H39" s="67"/>
      <c r="I39" s="72"/>
      <c r="J39" s="74"/>
      <c r="K39" s="73"/>
      <c r="L39" s="65"/>
      <c r="M39" s="161">
        <f t="shared" si="24"/>
        <v>0</v>
      </c>
      <c r="N39" s="161" t="str">
        <f t="shared" si="25"/>
        <v/>
      </c>
      <c r="O39" s="161" t="str">
        <f t="shared" si="26"/>
        <v/>
      </c>
      <c r="P39" s="45"/>
      <c r="Q39" s="54"/>
      <c r="R39" s="54"/>
      <c r="S39" s="54"/>
      <c r="T39" s="54"/>
      <c r="U39" s="54"/>
      <c r="V39" s="54"/>
      <c r="W39" s="54"/>
      <c r="X39" s="54"/>
      <c r="Y39" s="54"/>
      <c r="Z39" s="45"/>
      <c r="AA39" s="102" t="s">
        <v>18</v>
      </c>
      <c r="AB39" s="69"/>
      <c r="AC39" s="119"/>
      <c r="AD39" s="52">
        <f t="shared" si="27"/>
        <v>0</v>
      </c>
      <c r="AE39" s="52" t="str">
        <f t="shared" si="28"/>
        <v/>
      </c>
      <c r="AF39" s="52" t="str">
        <f t="shared" si="29"/>
        <v/>
      </c>
      <c r="AG39" s="59"/>
      <c r="AH39" s="166"/>
      <c r="AI39" s="170"/>
    </row>
    <row r="40" spans="1:35" ht="14" thickBot="1" x14ac:dyDescent="0.2">
      <c r="A40" s="72"/>
      <c r="B40" s="74"/>
      <c r="C40" s="73"/>
      <c r="D40" s="65"/>
      <c r="E40" s="158">
        <f t="shared" si="21"/>
        <v>0</v>
      </c>
      <c r="F40" s="159" t="str">
        <f t="shared" si="22"/>
        <v/>
      </c>
      <c r="G40" s="160" t="str">
        <f t="shared" si="23"/>
        <v/>
      </c>
      <c r="H40" s="67"/>
      <c r="I40" s="72"/>
      <c r="J40" s="74"/>
      <c r="K40" s="73"/>
      <c r="L40" s="65"/>
      <c r="M40" s="161">
        <f t="shared" si="24"/>
        <v>0</v>
      </c>
      <c r="N40" s="161" t="str">
        <f t="shared" si="25"/>
        <v/>
      </c>
      <c r="O40" s="161" t="str">
        <f t="shared" si="26"/>
        <v/>
      </c>
      <c r="P40" s="45"/>
      <c r="Q40" s="54"/>
      <c r="R40" s="54"/>
      <c r="S40" s="54"/>
      <c r="T40" s="54"/>
      <c r="U40" s="54"/>
      <c r="V40" s="54"/>
      <c r="W40" s="54"/>
      <c r="X40" s="54"/>
      <c r="Y40" s="54"/>
      <c r="Z40" s="45"/>
      <c r="AA40" s="102" t="s">
        <v>18</v>
      </c>
      <c r="AB40" s="69"/>
      <c r="AC40" s="119"/>
      <c r="AD40" s="52">
        <f t="shared" si="27"/>
        <v>0</v>
      </c>
      <c r="AE40" s="52" t="str">
        <f t="shared" si="28"/>
        <v/>
      </c>
      <c r="AF40" s="52" t="str">
        <f t="shared" si="29"/>
        <v/>
      </c>
      <c r="AG40" s="68"/>
      <c r="AH40" s="166"/>
      <c r="AI40" s="169"/>
    </row>
    <row r="41" spans="1:35" ht="14" thickBot="1" x14ac:dyDescent="0.2">
      <c r="A41" s="72"/>
      <c r="B41" s="74"/>
      <c r="C41" s="73"/>
      <c r="D41" s="65"/>
      <c r="E41" s="158">
        <f t="shared" si="21"/>
        <v>0</v>
      </c>
      <c r="F41" s="159" t="str">
        <f t="shared" si="22"/>
        <v/>
      </c>
      <c r="G41" s="160" t="str">
        <f t="shared" si="23"/>
        <v/>
      </c>
      <c r="H41" s="67"/>
      <c r="I41" s="72"/>
      <c r="J41" s="74"/>
      <c r="K41" s="73"/>
      <c r="L41" s="65"/>
      <c r="M41" s="161">
        <f t="shared" si="24"/>
        <v>0</v>
      </c>
      <c r="N41" s="161" t="str">
        <f t="shared" si="25"/>
        <v/>
      </c>
      <c r="O41" s="161" t="str">
        <f t="shared" si="26"/>
        <v/>
      </c>
      <c r="P41" s="45"/>
      <c r="Q41" s="54"/>
      <c r="R41" s="54"/>
      <c r="S41" s="54"/>
      <c r="T41" s="54"/>
      <c r="U41" s="54"/>
      <c r="V41" s="54"/>
      <c r="W41" s="54"/>
      <c r="X41" s="54"/>
      <c r="Y41" s="54"/>
      <c r="Z41" s="45"/>
      <c r="AA41" s="102" t="s">
        <v>18</v>
      </c>
      <c r="AB41" s="69"/>
      <c r="AC41" s="119"/>
      <c r="AD41" s="52">
        <f t="shared" ref="AD41" si="30">IF(AG41&lt;&gt;"",AG41,3)*IF(AC41="A",4,IF(AC41="B",3,IF(AC41="C",2,IF(AC41="D",1,IF(AND(AC41&gt;=0,AC41&lt;=4,ISNUMBER(AC41)),AC41,0)))))</f>
        <v>0</v>
      </c>
      <c r="AE41" s="52" t="str">
        <f t="shared" ref="AE41" si="31">IF(OR(AC41="A",AC41="B",AC41="C",AC41="D",AC41="F",AND(AC41&gt;=0,AC41&lt;=4,ISNUMBER(AC41))),IF(AG41&lt;&gt;"",AG41,3),"")</f>
        <v/>
      </c>
      <c r="AF41" s="52" t="str">
        <f t="shared" ref="AF41" si="32">IF(OR(AC41="A",AC41="B",AC41="C",AC41="D",AC41="P",AND(AC41&gt;=0,AC41&lt;=4,ISNUMBER(AC41))),IF(AG41&lt;&gt;"",AG41,3),"")</f>
        <v/>
      </c>
      <c r="AG41" s="68"/>
      <c r="AH41" s="166"/>
      <c r="AI41" s="170"/>
    </row>
    <row r="42" spans="1:35" ht="14" thickBot="1" x14ac:dyDescent="0.2">
      <c r="A42" s="72"/>
      <c r="B42" s="74"/>
      <c r="C42" s="73"/>
      <c r="D42" s="65"/>
      <c r="E42" s="158">
        <f t="shared" si="21"/>
        <v>0</v>
      </c>
      <c r="F42" s="159" t="str">
        <f t="shared" si="22"/>
        <v/>
      </c>
      <c r="G42" s="160" t="str">
        <f t="shared" si="23"/>
        <v/>
      </c>
      <c r="H42" s="67"/>
      <c r="I42" s="72"/>
      <c r="J42" s="74"/>
      <c r="K42" s="73"/>
      <c r="L42" s="65"/>
      <c r="M42" s="161">
        <f t="shared" si="24"/>
        <v>0</v>
      </c>
      <c r="N42" s="161" t="str">
        <f t="shared" si="25"/>
        <v/>
      </c>
      <c r="O42" s="161" t="str">
        <f t="shared" si="26"/>
        <v/>
      </c>
      <c r="P42" s="45"/>
      <c r="Q42" s="54"/>
      <c r="R42" s="54"/>
      <c r="S42" s="54"/>
      <c r="T42" s="54"/>
      <c r="U42" s="54"/>
      <c r="V42" s="54"/>
      <c r="W42" s="54"/>
      <c r="X42" s="54"/>
      <c r="Y42" s="54"/>
      <c r="Z42" s="45"/>
      <c r="AA42" s="101"/>
      <c r="AB42" s="117"/>
      <c r="AC42" s="43"/>
      <c r="AD42" s="43"/>
      <c r="AE42" s="43"/>
      <c r="AF42" s="43"/>
      <c r="AG42" s="43"/>
      <c r="AH42" s="86"/>
      <c r="AI42" s="43"/>
    </row>
    <row r="43" spans="1:35" ht="14" thickBot="1" x14ac:dyDescent="0.2">
      <c r="A43" s="72"/>
      <c r="B43" s="74"/>
      <c r="C43" s="73"/>
      <c r="D43" s="65"/>
      <c r="E43" s="158">
        <f t="shared" si="21"/>
        <v>0</v>
      </c>
      <c r="F43" s="159" t="str">
        <f t="shared" si="22"/>
        <v/>
      </c>
      <c r="G43" s="160" t="str">
        <f t="shared" si="23"/>
        <v/>
      </c>
      <c r="H43" s="67"/>
      <c r="I43" s="72"/>
      <c r="J43" s="74"/>
      <c r="K43" s="73"/>
      <c r="L43" s="65"/>
      <c r="M43" s="161">
        <f t="shared" si="24"/>
        <v>0</v>
      </c>
      <c r="N43" s="161" t="str">
        <f t="shared" si="25"/>
        <v/>
      </c>
      <c r="O43" s="161" t="str">
        <f t="shared" si="26"/>
        <v/>
      </c>
      <c r="P43" s="45"/>
      <c r="Q43" s="49"/>
      <c r="R43" s="49"/>
      <c r="S43" s="49"/>
      <c r="T43" s="49"/>
      <c r="U43" s="49"/>
      <c r="V43" s="49"/>
      <c r="W43" s="49"/>
      <c r="X43" s="49"/>
      <c r="Y43" s="49"/>
      <c r="Z43" s="45"/>
      <c r="AA43" s="50"/>
      <c r="AB43" s="43"/>
      <c r="AC43" s="43"/>
      <c r="AD43" s="43"/>
      <c r="AE43" s="43"/>
      <c r="AF43" s="43"/>
      <c r="AG43" s="43"/>
      <c r="AH43" s="86"/>
      <c r="AI43" s="43"/>
    </row>
    <row r="44" spans="1:35" x14ac:dyDescent="0.15">
      <c r="A44" s="72"/>
      <c r="B44" s="74"/>
      <c r="C44" s="73"/>
      <c r="D44" s="65"/>
      <c r="E44" s="158">
        <f t="shared" si="21"/>
        <v>0</v>
      </c>
      <c r="F44" s="159" t="str">
        <f t="shared" si="22"/>
        <v/>
      </c>
      <c r="G44" s="160" t="str">
        <f t="shared" si="23"/>
        <v/>
      </c>
      <c r="H44" s="67"/>
      <c r="I44" s="72"/>
      <c r="J44" s="74"/>
      <c r="K44" s="73"/>
      <c r="L44" s="65"/>
      <c r="M44" s="161">
        <f t="shared" si="24"/>
        <v>0</v>
      </c>
      <c r="N44" s="161" t="str">
        <f t="shared" si="25"/>
        <v/>
      </c>
      <c r="O44" s="161" t="str">
        <f t="shared" si="26"/>
        <v/>
      </c>
      <c r="P44" s="45"/>
      <c r="Q44" s="49"/>
      <c r="R44" s="49"/>
      <c r="S44" s="49"/>
      <c r="T44" s="49"/>
      <c r="U44" s="49"/>
      <c r="V44" s="49"/>
      <c r="W44" s="49"/>
      <c r="X44" s="49"/>
      <c r="Y44" s="49"/>
      <c r="Z44" s="45"/>
      <c r="AA44" s="43"/>
      <c r="AB44" s="43"/>
      <c r="AC44" s="43"/>
      <c r="AD44" s="43"/>
      <c r="AE44" s="43"/>
      <c r="AF44" s="43"/>
      <c r="AG44" s="43"/>
      <c r="AH44" s="86"/>
      <c r="AI44" s="43"/>
    </row>
    <row r="45" spans="1:35" x14ac:dyDescent="0.15">
      <c r="M45" s="43"/>
      <c r="N45" s="43"/>
      <c r="O45" s="43"/>
      <c r="P45" s="45"/>
      <c r="Q45" s="42"/>
      <c r="R45" s="42"/>
      <c r="S45" s="42"/>
      <c r="T45" s="42"/>
      <c r="U45" s="42"/>
      <c r="V45" s="42"/>
      <c r="W45" s="42"/>
      <c r="X45" s="42"/>
      <c r="Y45" s="42"/>
      <c r="Z45" s="58"/>
      <c r="AA45" s="78"/>
      <c r="AB45" s="82"/>
      <c r="AC45" s="82"/>
      <c r="AD45" s="82"/>
      <c r="AE45" s="82"/>
      <c r="AF45" s="82"/>
      <c r="AH45" s="87"/>
      <c r="AI45" s="82"/>
    </row>
    <row r="46" spans="1:35" x14ac:dyDescent="0.15">
      <c r="A46" s="58"/>
      <c r="B46" s="58"/>
      <c r="C46" s="58"/>
      <c r="D46" s="58"/>
      <c r="E46" s="43"/>
      <c r="F46" s="43"/>
      <c r="G46" s="43"/>
      <c r="H46" s="43"/>
      <c r="I46" s="58"/>
      <c r="J46" s="58"/>
      <c r="K46" s="58"/>
      <c r="L46" s="58"/>
      <c r="M46" s="58"/>
      <c r="N46" s="58"/>
      <c r="O46" s="43"/>
      <c r="P46" s="58"/>
      <c r="Q46" s="70"/>
      <c r="R46" s="70"/>
      <c r="S46" s="70"/>
      <c r="T46" s="70"/>
      <c r="U46" s="70"/>
      <c r="V46" s="70"/>
      <c r="W46" s="70"/>
      <c r="X46" s="70"/>
      <c r="Y46" s="70"/>
      <c r="Z46" s="58"/>
      <c r="AA46" s="43"/>
      <c r="AB46" s="82"/>
      <c r="AC46" s="82"/>
      <c r="AD46" s="82"/>
      <c r="AE46" s="82"/>
      <c r="AF46" s="82"/>
      <c r="AH46" s="87"/>
      <c r="AI46" s="82"/>
    </row>
    <row r="47" spans="1:35" x14ac:dyDescent="0.15">
      <c r="Q47" s="42"/>
      <c r="R47" s="42"/>
      <c r="S47" s="42"/>
      <c r="T47" s="42"/>
      <c r="U47" s="42"/>
      <c r="V47" s="42"/>
      <c r="W47" s="42"/>
      <c r="X47" s="42"/>
      <c r="Y47" s="42"/>
      <c r="AA47" s="43"/>
      <c r="AB47" s="82"/>
      <c r="AC47" s="82"/>
      <c r="AD47" s="82"/>
      <c r="AE47" s="82"/>
      <c r="AF47" s="82"/>
      <c r="AH47" s="87"/>
      <c r="AI47" s="82"/>
    </row>
    <row r="48" spans="1:35" x14ac:dyDescent="0.15">
      <c r="Q48" s="42"/>
      <c r="R48" s="42"/>
      <c r="S48" s="42"/>
      <c r="T48" s="42"/>
      <c r="U48" s="42"/>
      <c r="V48" s="42"/>
      <c r="W48" s="42"/>
      <c r="X48" s="42"/>
      <c r="Y48" s="42"/>
      <c r="AA48" s="82"/>
      <c r="AB48" s="82"/>
      <c r="AH48" s="89"/>
    </row>
    <row r="49" spans="1:34" x14ac:dyDescent="0.15">
      <c r="M49" s="58"/>
      <c r="N49" s="58"/>
      <c r="O49" s="43"/>
      <c r="P49" s="58"/>
      <c r="Q49" s="70"/>
      <c r="R49" s="70"/>
      <c r="S49" s="70"/>
      <c r="T49" s="70"/>
      <c r="U49" s="70"/>
      <c r="V49" s="70"/>
      <c r="W49" s="70"/>
      <c r="X49" s="70"/>
      <c r="Y49" s="70"/>
      <c r="Z49" s="58"/>
      <c r="AA49" s="82"/>
      <c r="AH49" s="89"/>
    </row>
    <row r="50" spans="1:34" x14ac:dyDescent="0.15">
      <c r="A50" s="58"/>
      <c r="B50" s="58"/>
      <c r="C50" s="58"/>
      <c r="D50" s="58"/>
      <c r="E50" s="43"/>
      <c r="F50" s="43"/>
      <c r="G50" s="43"/>
      <c r="H50" s="43"/>
      <c r="I50" s="58"/>
      <c r="J50" s="58"/>
      <c r="K50" s="58"/>
      <c r="L50" s="58"/>
      <c r="M50" s="58"/>
      <c r="N50" s="58"/>
      <c r="O50" s="43"/>
      <c r="P50" s="58"/>
      <c r="Q50" s="70"/>
      <c r="R50" s="70"/>
      <c r="S50" s="70"/>
      <c r="T50" s="70"/>
      <c r="U50" s="70"/>
      <c r="V50" s="70"/>
      <c r="W50" s="70"/>
      <c r="X50" s="70"/>
      <c r="Y50" s="70"/>
      <c r="Z50" s="58"/>
    </row>
    <row r="51" spans="1:34" x14ac:dyDescent="0.15">
      <c r="A51" s="58"/>
      <c r="B51" s="58"/>
      <c r="C51" s="58"/>
      <c r="D51" s="58"/>
      <c r="E51" s="43"/>
      <c r="F51" s="43"/>
      <c r="G51" s="43"/>
      <c r="H51" s="43"/>
      <c r="I51" s="58"/>
      <c r="J51" s="58"/>
      <c r="K51" s="58"/>
      <c r="L51" s="58"/>
      <c r="M51" s="58"/>
      <c r="N51" s="58"/>
      <c r="O51" s="43"/>
      <c r="P51" s="58"/>
      <c r="Q51" s="70"/>
      <c r="R51" s="70"/>
      <c r="S51" s="70"/>
      <c r="T51" s="70"/>
      <c r="U51" s="70"/>
      <c r="V51" s="70"/>
      <c r="W51" s="70"/>
      <c r="X51" s="70"/>
      <c r="Y51" s="70"/>
      <c r="Z51" s="58"/>
      <c r="AH51" s="89"/>
    </row>
    <row r="52" spans="1:34" x14ac:dyDescent="0.15">
      <c r="A52" s="58"/>
      <c r="B52" s="58"/>
      <c r="C52" s="58"/>
      <c r="D52" s="58"/>
      <c r="E52" s="43"/>
      <c r="F52" s="43"/>
      <c r="G52" s="43"/>
      <c r="H52" s="43"/>
      <c r="I52" s="58"/>
      <c r="J52" s="58"/>
      <c r="K52" s="58"/>
      <c r="L52" s="58"/>
      <c r="M52" s="58"/>
      <c r="N52" s="58"/>
      <c r="O52" s="43"/>
      <c r="P52" s="58"/>
      <c r="Q52" s="70"/>
      <c r="R52" s="70"/>
      <c r="S52" s="70"/>
      <c r="T52" s="70"/>
      <c r="U52" s="70"/>
      <c r="V52" s="70"/>
      <c r="W52" s="70"/>
      <c r="X52" s="70"/>
      <c r="Y52" s="70"/>
      <c r="Z52" s="58"/>
      <c r="AH52" s="89"/>
    </row>
    <row r="53" spans="1:34" x14ac:dyDescent="0.15">
      <c r="A53" s="58"/>
      <c r="B53" s="58"/>
      <c r="C53" s="58"/>
      <c r="D53" s="58"/>
      <c r="E53" s="43"/>
      <c r="F53" s="43"/>
      <c r="G53" s="43"/>
      <c r="H53" s="43"/>
      <c r="I53" s="58"/>
      <c r="J53" s="58"/>
      <c r="K53" s="58"/>
      <c r="L53" s="58"/>
      <c r="M53" s="58"/>
      <c r="N53" s="58"/>
      <c r="O53" s="43"/>
      <c r="P53" s="58"/>
      <c r="Q53" s="70"/>
      <c r="R53" s="70"/>
      <c r="S53" s="70"/>
      <c r="T53" s="70"/>
      <c r="U53" s="70"/>
      <c r="V53" s="70"/>
      <c r="W53" s="70"/>
      <c r="X53" s="70"/>
      <c r="Y53" s="70"/>
      <c r="Z53" s="58"/>
      <c r="AH53" s="89"/>
    </row>
    <row r="54" spans="1:34" x14ac:dyDescent="0.15">
      <c r="A54" s="58"/>
      <c r="B54" s="58"/>
      <c r="C54" s="58"/>
      <c r="D54" s="58"/>
      <c r="E54" s="43"/>
      <c r="F54" s="43"/>
      <c r="G54" s="43"/>
      <c r="H54" s="43"/>
      <c r="I54" s="58"/>
      <c r="J54" s="58"/>
      <c r="K54" s="58"/>
      <c r="L54" s="58"/>
      <c r="M54" s="58"/>
      <c r="N54" s="58"/>
      <c r="O54" s="43"/>
      <c r="P54" s="58"/>
      <c r="Q54" s="58"/>
      <c r="R54" s="58"/>
      <c r="S54" s="58"/>
      <c r="T54" s="58"/>
      <c r="U54" s="58"/>
      <c r="V54" s="58"/>
      <c r="W54" s="58"/>
      <c r="X54" s="58"/>
      <c r="Y54" s="58"/>
      <c r="Z54" s="58"/>
      <c r="AH54" s="89"/>
    </row>
    <row r="55" spans="1:34" x14ac:dyDescent="0.15">
      <c r="A55" s="58"/>
      <c r="B55" s="58"/>
      <c r="C55" s="58"/>
      <c r="D55" s="58"/>
      <c r="E55" s="43"/>
      <c r="F55" s="43"/>
      <c r="G55" s="43"/>
      <c r="H55" s="43"/>
      <c r="I55" s="58"/>
      <c r="J55" s="58"/>
      <c r="K55" s="58"/>
      <c r="L55" s="58"/>
      <c r="M55" s="58"/>
      <c r="N55" s="58"/>
      <c r="O55" s="43"/>
      <c r="P55" s="58"/>
      <c r="Q55" s="58"/>
      <c r="R55" s="58"/>
      <c r="S55" s="58"/>
      <c r="T55" s="58"/>
      <c r="U55" s="58"/>
      <c r="V55" s="58"/>
      <c r="W55" s="58"/>
      <c r="X55" s="58"/>
      <c r="Y55" s="58"/>
      <c r="Z55" s="58"/>
      <c r="AH55" s="89"/>
    </row>
    <row r="56" spans="1:34" x14ac:dyDescent="0.15">
      <c r="A56" s="58"/>
      <c r="B56" s="58"/>
      <c r="C56" s="58"/>
      <c r="D56" s="58"/>
      <c r="E56" s="43"/>
      <c r="F56" s="43"/>
      <c r="G56" s="43"/>
      <c r="H56" s="43"/>
      <c r="I56" s="58"/>
      <c r="J56" s="58"/>
      <c r="K56" s="58"/>
      <c r="L56" s="58"/>
    </row>
  </sheetData>
  <sheetProtection algorithmName="SHA-512" hashValue="nYZhFf+6fl/zoW8ow1qfLRWYMLysG68YcijmFknvH8bEUFa0i6j4RserceD/vJbegtN79np/MldBQPArQtFrYQ==" saltValue="rHVrqz5AyU2EFMKPFochvA==" spinCount="100000" sheet="1" objects="1" scenarios="1"/>
  <mergeCells count="90">
    <mergeCell ref="C23:D23"/>
    <mergeCell ref="I23:L23"/>
    <mergeCell ref="Q22:R22"/>
    <mergeCell ref="C20:D20"/>
    <mergeCell ref="I21:L21"/>
    <mergeCell ref="I20:L20"/>
    <mergeCell ref="C21:D21"/>
    <mergeCell ref="C16:D16"/>
    <mergeCell ref="C17:D17"/>
    <mergeCell ref="C18:D18"/>
    <mergeCell ref="C22:D22"/>
    <mergeCell ref="I22:L22"/>
    <mergeCell ref="C19:D19"/>
    <mergeCell ref="I19:L19"/>
    <mergeCell ref="I14:L14"/>
    <mergeCell ref="I15:L15"/>
    <mergeCell ref="C12:D12"/>
    <mergeCell ref="I12:L12"/>
    <mergeCell ref="X13:Y13"/>
    <mergeCell ref="C13:D13"/>
    <mergeCell ref="I13:L13"/>
    <mergeCell ref="C14:D14"/>
    <mergeCell ref="C15:D15"/>
    <mergeCell ref="X12:Y12"/>
    <mergeCell ref="X15:Y15"/>
    <mergeCell ref="X14:Y14"/>
    <mergeCell ref="AH38:AI38"/>
    <mergeCell ref="AH39:AI39"/>
    <mergeCell ref="AH40:AI40"/>
    <mergeCell ref="AH41:AI41"/>
    <mergeCell ref="AH33:AI33"/>
    <mergeCell ref="AH34:AI34"/>
    <mergeCell ref="AH35:AI35"/>
    <mergeCell ref="AH36:AI36"/>
    <mergeCell ref="AH37:AI37"/>
    <mergeCell ref="Q29:R29"/>
    <mergeCell ref="AH32:AI32"/>
    <mergeCell ref="Q26:R26"/>
    <mergeCell ref="Q27:R27"/>
    <mergeCell ref="Q28:R28"/>
    <mergeCell ref="AH27:AI27"/>
    <mergeCell ref="C24:D24"/>
    <mergeCell ref="I24:L24"/>
    <mergeCell ref="Q24:R24"/>
    <mergeCell ref="A25:L25"/>
    <mergeCell ref="Q25:R25"/>
    <mergeCell ref="AR16:AS16"/>
    <mergeCell ref="I17:L17"/>
    <mergeCell ref="X18:Y18"/>
    <mergeCell ref="AH19:AI19"/>
    <mergeCell ref="I16:L16"/>
    <mergeCell ref="X17:Y17"/>
    <mergeCell ref="AH18:AI18"/>
    <mergeCell ref="X16:Y16"/>
    <mergeCell ref="AH17:AI17"/>
    <mergeCell ref="I18:L18"/>
    <mergeCell ref="X19:Y19"/>
    <mergeCell ref="AH16:AI16"/>
    <mergeCell ref="C7:D7"/>
    <mergeCell ref="I7:L7"/>
    <mergeCell ref="X7:Y7"/>
    <mergeCell ref="B1:Q1"/>
    <mergeCell ref="C11:D11"/>
    <mergeCell ref="I11:L11"/>
    <mergeCell ref="C10:D10"/>
    <mergeCell ref="I10:L10"/>
    <mergeCell ref="X10:Y10"/>
    <mergeCell ref="C8:D8"/>
    <mergeCell ref="I8:L8"/>
    <mergeCell ref="X8:Y8"/>
    <mergeCell ref="C9:D9"/>
    <mergeCell ref="I9:L9"/>
    <mergeCell ref="X9:Y9"/>
    <mergeCell ref="X11:Y11"/>
    <mergeCell ref="AH23:AI23"/>
    <mergeCell ref="AH24:AI24"/>
    <mergeCell ref="AH25:AI25"/>
    <mergeCell ref="AH26:AI26"/>
    <mergeCell ref="S1:Y1"/>
    <mergeCell ref="AG1:AI1"/>
    <mergeCell ref="AH8:AI8"/>
    <mergeCell ref="AH9:AI9"/>
    <mergeCell ref="AH10:AI10"/>
    <mergeCell ref="AH15:AI15"/>
    <mergeCell ref="AH14:AI14"/>
    <mergeCell ref="AH11:AI11"/>
    <mergeCell ref="AH12:AI12"/>
    <mergeCell ref="AH13:AI13"/>
    <mergeCell ref="Q20:W20"/>
    <mergeCell ref="Q23:R23"/>
  </mergeCells>
  <conditionalFormatting sqref="AA42">
    <cfRule type="expression" dxfId="81" priority="172" stopIfTrue="1">
      <formula>(AC41="")</formula>
    </cfRule>
    <cfRule type="expression" dxfId="80" priority="173" stopIfTrue="1">
      <formula>(NOT(OR(AC41="A",AC41="B",AC41="C",AC41="D",AC41="X",AC41="P",AND(AC41&gt;=0,AC41&lt;=4,ISNUMBER(AC41)))))</formula>
    </cfRule>
  </conditionalFormatting>
  <conditionalFormatting sqref="AA32 AA9 AA11:AA20 AA23 A24">
    <cfRule type="expression" dxfId="79" priority="162" stopIfTrue="1">
      <formula>(C9="")</formula>
    </cfRule>
  </conditionalFormatting>
  <conditionalFormatting sqref="AB32 AB9 AB42 AB11:AB20 AB22:AB23">
    <cfRule type="expression" dxfId="78" priority="161" stopIfTrue="1">
      <formula>(AC9="")</formula>
    </cfRule>
  </conditionalFormatting>
  <conditionalFormatting sqref="I29">
    <cfRule type="expression" dxfId="77" priority="160" stopIfTrue="1">
      <formula>(K29="")</formula>
    </cfRule>
  </conditionalFormatting>
  <conditionalFormatting sqref="J29">
    <cfRule type="expression" dxfId="76" priority="159" stopIfTrue="1">
      <formula>(K29="")</formula>
    </cfRule>
  </conditionalFormatting>
  <conditionalFormatting sqref="Q7">
    <cfRule type="expression" dxfId="75" priority="158" stopIfTrue="1">
      <formula>(S7="")</formula>
    </cfRule>
  </conditionalFormatting>
  <conditionalFormatting sqref="R7">
    <cfRule type="expression" dxfId="74" priority="157" stopIfTrue="1">
      <formula>(S7="")</formula>
    </cfRule>
  </conditionalFormatting>
  <conditionalFormatting sqref="AL16">
    <cfRule type="expression" dxfId="73" priority="148" stopIfTrue="1">
      <formula>(AM16="")</formula>
    </cfRule>
  </conditionalFormatting>
  <conditionalFormatting sqref="Q3">
    <cfRule type="expression" dxfId="72" priority="174" stopIfTrue="1">
      <formula>SUM(U7:U19)&lt;13</formula>
    </cfRule>
    <cfRule type="expression" dxfId="71" priority="175" stopIfTrue="1">
      <formula>SUM(U7:U19)&gt;13</formula>
    </cfRule>
  </conditionalFormatting>
  <conditionalFormatting sqref="AC11">
    <cfRule type="expression" dxfId="70" priority="145" stopIfTrue="1">
      <formula>(AD11="")</formula>
    </cfRule>
  </conditionalFormatting>
  <conditionalFormatting sqref="R7:R19">
    <cfRule type="expression" dxfId="69" priority="131" stopIfTrue="1">
      <formula>(S7="")</formula>
    </cfRule>
  </conditionalFormatting>
  <conditionalFormatting sqref="Q7">
    <cfRule type="expression" dxfId="68" priority="130" stopIfTrue="1">
      <formula>(S7="")</formula>
    </cfRule>
  </conditionalFormatting>
  <conditionalFormatting sqref="R7">
    <cfRule type="expression" dxfId="67" priority="129" stopIfTrue="1">
      <formula>(S7="")</formula>
    </cfRule>
  </conditionalFormatting>
  <conditionalFormatting sqref="Q7:Q19">
    <cfRule type="expression" dxfId="66" priority="128" stopIfTrue="1">
      <formula>(S7="")</formula>
    </cfRule>
  </conditionalFormatting>
  <conditionalFormatting sqref="Q11">
    <cfRule type="expression" dxfId="65" priority="127" stopIfTrue="1">
      <formula>(S11="")</formula>
    </cfRule>
  </conditionalFormatting>
  <conditionalFormatting sqref="R11">
    <cfRule type="expression" dxfId="64" priority="126" stopIfTrue="1">
      <formula>(S11="")</formula>
    </cfRule>
  </conditionalFormatting>
  <conditionalFormatting sqref="Q11">
    <cfRule type="expression" dxfId="63" priority="125" stopIfTrue="1">
      <formula>(S11="")</formula>
    </cfRule>
  </conditionalFormatting>
  <conditionalFormatting sqref="R11">
    <cfRule type="expression" dxfId="62" priority="124" stopIfTrue="1">
      <formula>(S11="")</formula>
    </cfRule>
  </conditionalFormatting>
  <conditionalFormatting sqref="Q15">
    <cfRule type="expression" dxfId="61" priority="123" stopIfTrue="1">
      <formula>(S15="")</formula>
    </cfRule>
  </conditionalFormatting>
  <conditionalFormatting sqref="R15">
    <cfRule type="expression" dxfId="60" priority="122" stopIfTrue="1">
      <formula>(S15="")</formula>
    </cfRule>
  </conditionalFormatting>
  <conditionalFormatting sqref="Q15">
    <cfRule type="expression" dxfId="59" priority="121" stopIfTrue="1">
      <formula>(S15="")</formula>
    </cfRule>
  </conditionalFormatting>
  <conditionalFormatting sqref="R15">
    <cfRule type="expression" dxfId="58" priority="120" stopIfTrue="1">
      <formula>(S15="")</formula>
    </cfRule>
  </conditionalFormatting>
  <conditionalFormatting sqref="Q19">
    <cfRule type="expression" dxfId="57" priority="119" stopIfTrue="1">
      <formula>(S19="")</formula>
    </cfRule>
  </conditionalFormatting>
  <conditionalFormatting sqref="R19">
    <cfRule type="expression" dxfId="56" priority="118" stopIfTrue="1">
      <formula>(S19="")</formula>
    </cfRule>
  </conditionalFormatting>
  <conditionalFormatting sqref="R11:R19">
    <cfRule type="expression" dxfId="55" priority="117" stopIfTrue="1">
      <formula>(S11="")</formula>
    </cfRule>
  </conditionalFormatting>
  <conditionalFormatting sqref="Q11:Q19">
    <cfRule type="expression" dxfId="54" priority="116" stopIfTrue="1">
      <formula>(S11="")</formula>
    </cfRule>
  </conditionalFormatting>
  <conditionalFormatting sqref="AG32:AG34 AG36:AG41 AG8:AG9 AG11:AG19">
    <cfRule type="expression" dxfId="53" priority="105" stopIfTrue="1">
      <formula>AG8&lt;&gt;""</formula>
    </cfRule>
  </conditionalFormatting>
  <conditionalFormatting sqref="W13">
    <cfRule type="expression" dxfId="52" priority="89" stopIfTrue="1">
      <formula>W13&lt;&gt;""</formula>
    </cfRule>
  </conditionalFormatting>
  <conditionalFormatting sqref="AG23:AG25">
    <cfRule type="expression" dxfId="51" priority="88" stopIfTrue="1">
      <formula>AG23&lt;&gt;""</formula>
    </cfRule>
  </conditionalFormatting>
  <conditionalFormatting sqref="AG15">
    <cfRule type="expression" dxfId="50" priority="87" stopIfTrue="1">
      <formula>AG15&lt;&gt;""</formula>
    </cfRule>
  </conditionalFormatting>
  <conditionalFormatting sqref="W7:W19">
    <cfRule type="expression" dxfId="49" priority="86" stopIfTrue="1">
      <formula>W7&lt;&gt;""</formula>
    </cfRule>
  </conditionalFormatting>
  <conditionalFormatting sqref="AA8">
    <cfRule type="expression" dxfId="48" priority="76" stopIfTrue="1">
      <formula>(AC8="")</formula>
    </cfRule>
  </conditionalFormatting>
  <conditionalFormatting sqref="AB8">
    <cfRule type="expression" dxfId="47" priority="75" stopIfTrue="1">
      <formula>(AC8="")</formula>
    </cfRule>
  </conditionalFormatting>
  <conditionalFormatting sqref="J27:L27 E27:H27">
    <cfRule type="expression" dxfId="46" priority="67" stopIfTrue="1">
      <formula>SUM(M29:M44)&lt;10</formula>
    </cfRule>
  </conditionalFormatting>
  <conditionalFormatting sqref="Q27:R27">
    <cfRule type="expression" dxfId="45" priority="63">
      <formula>$Q$27&lt;2</formula>
    </cfRule>
  </conditionalFormatting>
  <conditionalFormatting sqref="AG35">
    <cfRule type="expression" dxfId="44" priority="58" stopIfTrue="1">
      <formula>AG35&lt;&gt;""</formula>
    </cfRule>
  </conditionalFormatting>
  <conditionalFormatting sqref="D27">
    <cfRule type="expression" dxfId="43" priority="217" stopIfTrue="1">
      <formula>SUM(L29:L44)&lt;10</formula>
    </cfRule>
  </conditionalFormatting>
  <conditionalFormatting sqref="AA7">
    <cfRule type="expression" dxfId="42" priority="227" stopIfTrue="1">
      <formula>SUM(AE8:AE19)&lt;33</formula>
    </cfRule>
    <cfRule type="expression" dxfId="41" priority="228" stopIfTrue="1">
      <formula>SUM(AE8:AE19)&gt;33</formula>
    </cfRule>
  </conditionalFormatting>
  <conditionalFormatting sqref="AA10">
    <cfRule type="expression" dxfId="40" priority="54" stopIfTrue="1">
      <formula>(AC10="")</formula>
    </cfRule>
  </conditionalFormatting>
  <conditionalFormatting sqref="AB10">
    <cfRule type="expression" dxfId="39" priority="53" stopIfTrue="1">
      <formula>(AC10="")</formula>
    </cfRule>
  </conditionalFormatting>
  <conditionalFormatting sqref="AC10">
    <cfRule type="expression" dxfId="38" priority="52" stopIfTrue="1">
      <formula>(AD10="")</formula>
    </cfRule>
  </conditionalFormatting>
  <conditionalFormatting sqref="AG10">
    <cfRule type="expression" dxfId="37" priority="51" stopIfTrue="1">
      <formula>AG10&lt;&gt;""</formula>
    </cfRule>
  </conditionalFormatting>
  <conditionalFormatting sqref="AA43">
    <cfRule type="expression" dxfId="36" priority="241" stopIfTrue="1">
      <formula>(#REF!="")</formula>
    </cfRule>
    <cfRule type="expression" dxfId="35" priority="242" stopIfTrue="1">
      <formula>(NOT(OR(#REF!="A",#REF!="B",#REF!="C",#REF!="D",#REF!="X",#REF!="P",AND(#REF!&gt;=0,#REF!&lt;=4,ISNUMBER(#REF!)))))</formula>
    </cfRule>
  </conditionalFormatting>
  <conditionalFormatting sqref="AA33:AA41">
    <cfRule type="expression" dxfId="34" priority="48" stopIfTrue="1">
      <formula>(AC33="")</formula>
    </cfRule>
  </conditionalFormatting>
  <conditionalFormatting sqref="AB33:AB41">
    <cfRule type="expression" dxfId="33" priority="47" stopIfTrue="1">
      <formula>(AC33="")</formula>
    </cfRule>
  </conditionalFormatting>
  <conditionalFormatting sqref="AA22">
    <cfRule type="expression" dxfId="32" priority="259" stopIfTrue="1">
      <formula>SUM(AE23:AE26)&lt;12</formula>
    </cfRule>
    <cfRule type="expression" dxfId="31" priority="260" stopIfTrue="1">
      <formula>SUM(AE23:AE26)&gt;12</formula>
    </cfRule>
  </conditionalFormatting>
  <conditionalFormatting sqref="AB24:AB26">
    <cfRule type="expression" dxfId="30" priority="45" stopIfTrue="1">
      <formula>(AC24="")</formula>
    </cfRule>
  </conditionalFormatting>
  <conditionalFormatting sqref="AA24:AA26">
    <cfRule type="expression" dxfId="29" priority="44" stopIfTrue="1">
      <formula>(AC24="")</formula>
    </cfRule>
  </conditionalFormatting>
  <conditionalFormatting sqref="A18">
    <cfRule type="expression" dxfId="28" priority="19" stopIfTrue="1">
      <formula>(C18="")</formula>
    </cfRule>
  </conditionalFormatting>
  <conditionalFormatting sqref="H18">
    <cfRule type="expression" dxfId="27" priority="17" stopIfTrue="1">
      <formula>H18&lt;&gt;""</formula>
    </cfRule>
  </conditionalFormatting>
  <conditionalFormatting sqref="A7:A16 A19">
    <cfRule type="expression" dxfId="26" priority="31" stopIfTrue="1">
      <formula>(C7="")</formula>
    </cfRule>
  </conditionalFormatting>
  <conditionalFormatting sqref="B7:B16 B19:B24">
    <cfRule type="expression" dxfId="25" priority="30" stopIfTrue="1">
      <formula>(C7="")</formula>
    </cfRule>
  </conditionalFormatting>
  <conditionalFormatting sqref="A9:A10">
    <cfRule type="expression" dxfId="24" priority="29" stopIfTrue="1">
      <formula>(C9="")</formula>
    </cfRule>
  </conditionalFormatting>
  <conditionalFormatting sqref="B9:B10">
    <cfRule type="expression" dxfId="23" priority="28" stopIfTrue="1">
      <formula>(C9="")</formula>
    </cfRule>
  </conditionalFormatting>
  <conditionalFormatting sqref="A11">
    <cfRule type="expression" dxfId="22" priority="27" stopIfTrue="1">
      <formula>(C11="")</formula>
    </cfRule>
  </conditionalFormatting>
  <conditionalFormatting sqref="B11">
    <cfRule type="expression" dxfId="21" priority="26" stopIfTrue="1">
      <formula>(C11="")</formula>
    </cfRule>
  </conditionalFormatting>
  <conditionalFormatting sqref="H7:H16 H19:H24">
    <cfRule type="expression" dxfId="20" priority="25" stopIfTrue="1">
      <formula>H7&lt;&gt;""</formula>
    </cfRule>
  </conditionalFormatting>
  <conditionalFormatting sqref="B22">
    <cfRule type="expression" dxfId="19" priority="23" stopIfTrue="1">
      <formula>(C22="")</formula>
    </cfRule>
  </conditionalFormatting>
  <conditionalFormatting sqref="B17">
    <cfRule type="expression" dxfId="18" priority="21" stopIfTrue="1">
      <formula>(C17="")</formula>
    </cfRule>
  </conditionalFormatting>
  <conditionalFormatting sqref="H17">
    <cfRule type="expression" dxfId="17" priority="20" stopIfTrue="1">
      <formula>H17&lt;&gt;""</formula>
    </cfRule>
  </conditionalFormatting>
  <conditionalFormatting sqref="A3">
    <cfRule type="expression" dxfId="16" priority="32" stopIfTrue="1">
      <formula>SUM(F7:F24)&lt;40</formula>
    </cfRule>
    <cfRule type="expression" dxfId="15" priority="33" stopIfTrue="1">
      <formula>SUM(F7:F24)&gt;40</formula>
    </cfRule>
  </conditionalFormatting>
  <conditionalFormatting sqref="B18">
    <cfRule type="expression" dxfId="14" priority="18" stopIfTrue="1">
      <formula>(C18="")</formula>
    </cfRule>
  </conditionalFormatting>
  <conditionalFormatting sqref="A17">
    <cfRule type="expression" dxfId="13" priority="16" stopIfTrue="1">
      <formula>(C17="")</formula>
    </cfRule>
  </conditionalFormatting>
  <conditionalFormatting sqref="A20:A21">
    <cfRule type="expression" dxfId="12" priority="15" stopIfTrue="1">
      <formula>(C20="")</formula>
    </cfRule>
  </conditionalFormatting>
  <conditionalFormatting sqref="AA31:AC31">
    <cfRule type="expression" dxfId="11" priority="10" stopIfTrue="1">
      <formula>SUM(AE33:AE37)&gt;15</formula>
    </cfRule>
    <cfRule type="expression" dxfId="10" priority="9" stopIfTrue="1">
      <formula>SUM(AE33:AE37)&lt;15</formula>
    </cfRule>
  </conditionalFormatting>
  <conditionalFormatting sqref="A29:A44">
    <cfRule type="expression" dxfId="9" priority="8" stopIfTrue="1">
      <formula>(C29="")</formula>
    </cfRule>
  </conditionalFormatting>
  <conditionalFormatting sqref="B29:B44">
    <cfRule type="expression" dxfId="8" priority="7" stopIfTrue="1">
      <formula>(C29="")</formula>
    </cfRule>
  </conditionalFormatting>
  <conditionalFormatting sqref="I30:I44">
    <cfRule type="expression" dxfId="7" priority="6" stopIfTrue="1">
      <formula>(K30="")</formula>
    </cfRule>
  </conditionalFormatting>
  <conditionalFormatting sqref="J30:J44">
    <cfRule type="expression" dxfId="6" priority="5" stopIfTrue="1">
      <formula>(K30="")</formula>
    </cfRule>
  </conditionalFormatting>
  <conditionalFormatting sqref="AA3">
    <cfRule type="expression" dxfId="5" priority="261" stopIfTrue="1">
      <formula>SUM(AE8:AE41)&lt;62</formula>
    </cfRule>
    <cfRule type="expression" dxfId="4" priority="262" stopIfTrue="1">
      <formula>SUM(AE8:AE41)&gt;62</formula>
    </cfRule>
  </conditionalFormatting>
  <conditionalFormatting sqref="AA29:AI29">
    <cfRule type="expression" dxfId="3" priority="3" stopIfTrue="1">
      <formula>SUM(AE33:AE37)&lt;15</formula>
    </cfRule>
    <cfRule type="expression" dxfId="2" priority="4" stopIfTrue="1">
      <formula>SUM(AE33:AE37)&gt;15</formula>
    </cfRule>
  </conditionalFormatting>
  <conditionalFormatting sqref="AA30:AI30">
    <cfRule type="expression" dxfId="1" priority="1" stopIfTrue="1">
      <formula>SUM(AE33:AE37)&lt;15</formula>
    </cfRule>
    <cfRule type="expression" dxfId="0" priority="2" stopIfTrue="1">
      <formula>SUM(AE33:AE37)&gt;15</formula>
    </cfRule>
  </conditionalFormatting>
  <printOptions horizontalCentered="1" verticalCentered="1"/>
  <pageMargins left="0.3" right="0.3" top="0.2" bottom="0.2" header="0.5" footer="0.5"/>
  <pageSetup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23" customWidth="1"/>
    <col min="2" max="2" width="18.33203125" style="23" customWidth="1"/>
    <col min="3" max="3" width="12" style="23" customWidth="1"/>
    <col min="4" max="4" width="19.5" style="23" customWidth="1"/>
    <col min="5" max="5" width="32.5" style="24" customWidth="1"/>
    <col min="6" max="6" width="12.6640625" style="24" customWidth="1"/>
    <col min="7" max="7" width="9.1640625" style="23" hidden="1" customWidth="1"/>
    <col min="8" max="8" width="0.5" style="23" customWidth="1"/>
    <col min="9" max="9" width="9.1640625" style="23" hidden="1" customWidth="1"/>
    <col min="10" max="16384" width="9.1640625" style="23"/>
  </cols>
  <sheetData>
    <row r="1" spans="1:8" s="6" customFormat="1" ht="18.75" customHeight="1" x14ac:dyDescent="0.2">
      <c r="A1" s="200" t="s">
        <v>2</v>
      </c>
      <c r="B1" s="200"/>
      <c r="C1" s="200"/>
      <c r="D1" s="200"/>
      <c r="E1" s="200"/>
      <c r="F1" s="200"/>
      <c r="G1" s="5"/>
      <c r="H1" s="5"/>
    </row>
    <row r="2" spans="1:8" s="8" customFormat="1" ht="16" customHeight="1" x14ac:dyDescent="0.2">
      <c r="A2" s="201" t="s">
        <v>3</v>
      </c>
      <c r="B2" s="201"/>
      <c r="C2" s="201"/>
      <c r="D2" s="201"/>
      <c r="E2" s="201"/>
      <c r="F2" s="201"/>
      <c r="G2" s="7"/>
      <c r="H2" s="7"/>
    </row>
    <row r="3" spans="1:8" s="8" customFormat="1" ht="15" customHeight="1" x14ac:dyDescent="0.2">
      <c r="A3" s="201" t="s">
        <v>64</v>
      </c>
      <c r="B3" s="201"/>
      <c r="C3" s="201"/>
      <c r="D3" s="201"/>
      <c r="E3" s="201"/>
      <c r="F3" s="201"/>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202" t="str">
        <f>AGEC!B1</f>
        <v>LNAME, FNAME</v>
      </c>
      <c r="C7" s="202"/>
      <c r="D7" s="202"/>
      <c r="E7" s="203"/>
      <c r="F7" s="204"/>
      <c r="G7" s="7"/>
      <c r="H7" s="7"/>
    </row>
    <row r="8" spans="1:8" s="8" customFormat="1" ht="10.5" customHeight="1" x14ac:dyDescent="0.2">
      <c r="A8" s="25"/>
      <c r="B8" s="25"/>
      <c r="C8" s="25"/>
      <c r="D8" s="25"/>
      <c r="E8" s="91"/>
      <c r="F8" s="10"/>
      <c r="G8" s="7"/>
      <c r="H8" s="7"/>
    </row>
    <row r="9" spans="1:8" s="8" customFormat="1" ht="18" x14ac:dyDescent="0.2">
      <c r="A9" s="26" t="s">
        <v>6</v>
      </c>
      <c r="B9" s="27"/>
      <c r="C9" s="27"/>
      <c r="D9" s="27"/>
      <c r="E9" s="28" t="s">
        <v>7</v>
      </c>
      <c r="F9" s="10"/>
      <c r="G9" s="7"/>
      <c r="H9" s="7"/>
    </row>
    <row r="10" spans="1:8" s="8" customFormat="1" ht="18.75" customHeight="1" x14ac:dyDescent="0.2">
      <c r="A10" s="25"/>
      <c r="B10" s="205" t="str">
        <f>AGEC!S1</f>
        <v>00000000</v>
      </c>
      <c r="C10" s="205"/>
      <c r="D10" s="205"/>
      <c r="E10" s="109">
        <f>AGEC!Q20</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92"/>
      <c r="B13" s="206"/>
      <c r="C13" s="206"/>
      <c r="D13" s="206"/>
      <c r="E13" s="207" t="str">
        <f>AGEC!Z1</f>
        <v>AGEC</v>
      </c>
      <c r="F13" s="207"/>
      <c r="G13" s="208"/>
      <c r="H13" s="7"/>
    </row>
    <row r="14" spans="1:8" s="8" customFormat="1" ht="10.5" customHeight="1" x14ac:dyDescent="0.2">
      <c r="A14" s="9"/>
      <c r="B14" s="209"/>
      <c r="C14" s="209"/>
      <c r="D14" s="1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202" t="str">
        <f>AGEC!AG1</f>
        <v>ADVISOR</v>
      </c>
      <c r="C16" s="202"/>
      <c r="D16" s="14"/>
      <c r="E16" s="105" t="str">
        <f>AGEC!Q23</f>
        <v>N/A</v>
      </c>
      <c r="F16" s="10"/>
      <c r="G16" s="7"/>
      <c r="H16" s="7"/>
    </row>
    <row r="17" spans="1:8" s="8" customFormat="1" ht="10.5" customHeight="1" x14ac:dyDescent="0.2">
      <c r="A17" s="9"/>
      <c r="B17" s="9"/>
      <c r="C17" s="9"/>
      <c r="D17" s="9"/>
      <c r="E17" s="10"/>
      <c r="F17" s="10"/>
      <c r="G17" s="7"/>
      <c r="H17" s="7"/>
    </row>
    <row r="18" spans="1:8" s="8" customFormat="1" ht="18" x14ac:dyDescent="0.2">
      <c r="A18" s="11"/>
      <c r="B18" s="210" t="s">
        <v>12</v>
      </c>
      <c r="C18" s="210"/>
      <c r="D18" s="210"/>
      <c r="E18" s="13" t="s">
        <v>65</v>
      </c>
      <c r="F18" s="10"/>
      <c r="G18" s="7"/>
      <c r="H18" s="7"/>
    </row>
    <row r="19" spans="1:8" s="8" customFormat="1" ht="16" customHeight="1" x14ac:dyDescent="0.2">
      <c r="A19" s="9"/>
      <c r="B19" s="210"/>
      <c r="C19" s="210"/>
      <c r="D19" s="210"/>
      <c r="E19" s="105" t="str">
        <f>AGEC!Q27</f>
        <v>N/A</v>
      </c>
      <c r="F19" s="10"/>
      <c r="G19" s="7"/>
      <c r="H19" s="7"/>
    </row>
    <row r="20" spans="1:8" s="8" customFormat="1" ht="21.5" customHeight="1" x14ac:dyDescent="0.2">
      <c r="A20" s="11" t="s">
        <v>52</v>
      </c>
      <c r="B20" s="12"/>
      <c r="C20" s="107">
        <f>AGEC!Q22</f>
        <v>0</v>
      </c>
      <c r="D20" s="94"/>
      <c r="E20" s="10" t="s">
        <v>66</v>
      </c>
      <c r="F20" s="106">
        <f>AGEC!Q24</f>
        <v>0</v>
      </c>
      <c r="G20" s="7"/>
      <c r="H20" s="7"/>
    </row>
    <row r="21" spans="1:8" s="8" customFormat="1" ht="18" x14ac:dyDescent="0.2">
      <c r="A21" s="11" t="s">
        <v>13</v>
      </c>
      <c r="B21" s="12"/>
      <c r="C21" s="199"/>
      <c r="D21" s="199"/>
      <c r="E21" s="10" t="s">
        <v>67</v>
      </c>
      <c r="F21" s="106">
        <f>AGEC!Q26</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29"/>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8"/>
      <c r="B25" s="212"/>
      <c r="C25" s="213"/>
      <c r="D25" s="213"/>
      <c r="E25" s="213"/>
      <c r="F25" s="213"/>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95"/>
      <c r="E27" s="10" t="s">
        <v>68</v>
      </c>
      <c r="F27" s="10"/>
      <c r="G27" s="7"/>
      <c r="H27" s="7"/>
    </row>
    <row r="28" spans="1:8" s="8" customFormat="1" ht="21.5" hidden="1" customHeight="1" x14ac:dyDescent="0.2">
      <c r="A28" s="9"/>
      <c r="B28" s="214"/>
      <c r="C28" s="214"/>
      <c r="D28" s="90"/>
      <c r="E28" s="10"/>
      <c r="F28" s="10"/>
      <c r="G28" s="7"/>
      <c r="H28" s="7"/>
    </row>
    <row r="29" spans="1:8" s="8" customFormat="1" ht="19.5" customHeight="1" x14ac:dyDescent="0.2">
      <c r="A29" s="96"/>
      <c r="B29" s="215"/>
      <c r="C29" s="215"/>
      <c r="D29" s="215"/>
      <c r="E29" s="216"/>
      <c r="F29" s="216"/>
      <c r="G29" s="7"/>
      <c r="H29" s="7"/>
    </row>
    <row r="30" spans="1:8" s="8" customFormat="1" ht="7" customHeight="1" x14ac:dyDescent="0.2">
      <c r="A30" s="11"/>
      <c r="B30" s="9"/>
      <c r="C30" s="9"/>
      <c r="D30" s="97"/>
      <c r="E30" s="10"/>
      <c r="F30" s="10"/>
      <c r="G30" s="7"/>
      <c r="H30" s="7"/>
    </row>
    <row r="31" spans="1:8" s="8" customFormat="1" ht="19.5" customHeight="1" x14ac:dyDescent="0.2">
      <c r="A31" s="11" t="s">
        <v>16</v>
      </c>
      <c r="B31" s="9"/>
      <c r="C31" s="9"/>
      <c r="D31" s="19"/>
      <c r="E31" s="93"/>
      <c r="F31" s="10"/>
      <c r="G31" s="7"/>
      <c r="H31" s="7"/>
    </row>
    <row r="32" spans="1:8" s="8" customFormat="1" ht="16" customHeight="1" x14ac:dyDescent="0.2">
      <c r="A32" s="9"/>
      <c r="B32" s="98"/>
      <c r="C32" s="11"/>
      <c r="D32" s="11"/>
      <c r="E32" s="10" t="s">
        <v>53</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1"/>
      <c r="F37" s="21"/>
      <c r="G37" s="22"/>
      <c r="H37" s="22"/>
    </row>
    <row r="38" spans="1:9" ht="18" x14ac:dyDescent="0.2">
      <c r="A38" s="11" t="s">
        <v>54</v>
      </c>
      <c r="B38" s="20"/>
      <c r="C38" s="20"/>
      <c r="D38" s="20"/>
      <c r="E38" s="99"/>
      <c r="F38" s="99"/>
      <c r="G38" s="22"/>
      <c r="H38" s="22"/>
    </row>
    <row r="39" spans="1:9" ht="16" x14ac:dyDescent="0.2">
      <c r="A39" s="21"/>
      <c r="B39" s="211" t="s">
        <v>69</v>
      </c>
      <c r="C39" s="211"/>
      <c r="D39" s="211"/>
      <c r="E39" s="211"/>
      <c r="F39" s="211"/>
      <c r="G39" s="211"/>
      <c r="H39" s="211"/>
      <c r="I39" s="211"/>
    </row>
    <row r="40" spans="1:9" x14ac:dyDescent="0.15">
      <c r="A40" s="20"/>
      <c r="B40" s="20"/>
      <c r="C40" s="20"/>
      <c r="D40" s="20"/>
      <c r="E40" s="21"/>
      <c r="F40" s="21"/>
      <c r="G40" s="22"/>
      <c r="H40" s="22"/>
    </row>
    <row r="41" spans="1:9" ht="3.75" customHeight="1" x14ac:dyDescent="0.15">
      <c r="A41" s="20"/>
      <c r="B41" s="20"/>
      <c r="C41" s="20"/>
      <c r="D41" s="20"/>
      <c r="E41" s="99"/>
      <c r="F41" s="99"/>
      <c r="G41" s="22"/>
      <c r="H41" s="22"/>
    </row>
    <row r="42" spans="1:9" ht="15" customHeight="1" x14ac:dyDescent="0.2">
      <c r="A42" s="20"/>
      <c r="B42" s="211" t="s">
        <v>59</v>
      </c>
      <c r="C42" s="211"/>
      <c r="D42" s="211"/>
      <c r="E42" s="211"/>
      <c r="F42" s="211"/>
      <c r="G42" s="211"/>
      <c r="H42" s="211"/>
      <c r="I42" s="211"/>
    </row>
    <row r="43" spans="1:9" x14ac:dyDescent="0.15">
      <c r="C43" s="99"/>
      <c r="D43" s="99"/>
    </row>
    <row r="44" spans="1:9" x14ac:dyDescent="0.15">
      <c r="E44" s="99"/>
      <c r="F44" s="99"/>
    </row>
    <row r="45" spans="1:9" ht="13.75" customHeight="1" x14ac:dyDescent="0.2">
      <c r="B45" s="211" t="s">
        <v>60</v>
      </c>
      <c r="C45" s="211"/>
      <c r="D45" s="211"/>
      <c r="E45" s="211"/>
      <c r="F45" s="211"/>
      <c r="G45" s="211"/>
      <c r="H45" s="211"/>
      <c r="I45" s="211"/>
    </row>
    <row r="46" spans="1:9" x14ac:dyDescent="0.15">
      <c r="C46" s="100"/>
      <c r="D46" s="100"/>
    </row>
  </sheetData>
  <sheetProtection algorithmName="SHA-512" hashValue="ajGORKi6ThgusCfzEpBNovoqb/8lmPlM4P1Rjj1pFgnDh/DYyNPnJI+ogFMGRhs9oPO6+6jd+oG3APWYqVJZag==" saltValue="5SE0U/Hn5NrTFkSZsSfeK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AGEC</vt:lpstr>
      <vt:lpstr>GRAD CHECK </vt:lpstr>
      <vt:lpstr>ADVISOR'S NOTES</vt:lpstr>
      <vt:lpstr>AGEC!Print_Area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2021-03-18T16:19:38Z</cp:lastPrinted>
  <dcterms:created xsi:type="dcterms:W3CDTF">2011-07-12T20:37:04Z</dcterms:created>
  <dcterms:modified xsi:type="dcterms:W3CDTF">2022-08-25T15:16:07Z</dcterms:modified>
</cp:coreProperties>
</file>