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DFCA7FC3-29E4-E747-B07D-4D4A3D06B109}" xr6:coauthVersionLast="47" xr6:coauthVersionMax="47" xr10:uidLastSave="{00000000-0000-0000-0000-000000000000}"/>
  <bookViews>
    <workbookView xWindow="0" yWindow="500" windowWidth="19420" windowHeight="11620" xr2:uid="{00000000-000D-0000-FFFF-FFFF00000000}"/>
  </bookViews>
  <sheets>
    <sheet name="ANSI-PVM" sheetId="3" r:id="rId1"/>
    <sheet name="GRAD CHECK" sheetId="7" r:id="rId2"/>
    <sheet name="ADVISOR'S NOTES" sheetId="1" r:id="rId3"/>
  </sheets>
  <definedNames>
    <definedName name="_xlnm.Print_Area" localSheetId="0">'ANSI-PVM'!$A$1:$AI$43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7" i="3" l="1"/>
  <c r="Q26" i="3"/>
  <c r="Q25" i="3"/>
  <c r="Q24" i="3"/>
  <c r="Q23" i="3"/>
  <c r="AF14" i="3"/>
  <c r="AE14" i="3"/>
  <c r="AD14" i="3"/>
  <c r="AF13" i="3"/>
  <c r="AE13" i="3"/>
  <c r="AD13" i="3"/>
  <c r="AF12" i="3"/>
  <c r="AE12" i="3"/>
  <c r="AD12" i="3"/>
  <c r="AF11" i="3"/>
  <c r="AE11" i="3"/>
  <c r="AD11" i="3"/>
  <c r="AF10" i="3" l="1"/>
  <c r="AE10" i="3"/>
  <c r="AD10" i="3"/>
  <c r="AF9" i="3"/>
  <c r="AE9" i="3"/>
  <c r="AD9" i="3"/>
  <c r="AF8" i="3"/>
  <c r="AE8" i="3"/>
  <c r="AD8" i="3"/>
  <c r="G12" i="3"/>
  <c r="F12" i="3"/>
  <c r="E12" i="3"/>
  <c r="V11" i="3"/>
  <c r="U11" i="3"/>
  <c r="T11" i="3"/>
  <c r="AF29" i="3" l="1"/>
  <c r="AE29" i="3"/>
  <c r="AD29" i="3"/>
  <c r="AF28" i="3"/>
  <c r="AE28" i="3"/>
  <c r="AD28" i="3"/>
  <c r="AF27" i="3"/>
  <c r="AE27" i="3"/>
  <c r="AD27" i="3"/>
  <c r="AF35" i="3"/>
  <c r="AE35" i="3"/>
  <c r="AD35" i="3"/>
  <c r="AF34" i="3"/>
  <c r="AE34" i="3"/>
  <c r="AD34" i="3"/>
  <c r="AF22" i="3"/>
  <c r="AE22" i="3"/>
  <c r="AD22" i="3"/>
  <c r="G16" i="3" l="1"/>
  <c r="F16" i="3"/>
  <c r="E16"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V18" i="3" l="1"/>
  <c r="U18" i="3"/>
  <c r="T18" i="3"/>
  <c r="V17" i="3"/>
  <c r="U17" i="3"/>
  <c r="T17" i="3"/>
  <c r="V19" i="3"/>
  <c r="U19" i="3"/>
  <c r="T19" i="3"/>
  <c r="E10" i="7" l="1"/>
  <c r="B16" i="7" l="1"/>
  <c r="E13" i="7"/>
  <c r="B10" i="7"/>
  <c r="B7" i="7"/>
  <c r="G21" i="3"/>
  <c r="F21" i="3"/>
  <c r="E21" i="3"/>
  <c r="G20" i="3"/>
  <c r="F20" i="3"/>
  <c r="E20" i="3"/>
  <c r="AF7" i="3" l="1"/>
  <c r="AE7" i="3"/>
  <c r="AD7" i="3"/>
  <c r="G8" i="3" l="1"/>
  <c r="F8" i="3"/>
  <c r="E8" i="3"/>
  <c r="G14" i="3" l="1"/>
  <c r="F14" i="3"/>
  <c r="E14" i="3"/>
  <c r="AF42" i="3" l="1"/>
  <c r="AE42" i="3"/>
  <c r="AD42" i="3"/>
  <c r="AF41" i="3"/>
  <c r="AE41" i="3"/>
  <c r="AD41" i="3"/>
  <c r="AF40" i="3"/>
  <c r="AE40" i="3"/>
  <c r="AD40" i="3"/>
  <c r="AF39" i="3"/>
  <c r="AE39" i="3"/>
  <c r="AD39" i="3"/>
  <c r="G19" i="3"/>
  <c r="F19" i="3"/>
  <c r="E19" i="3"/>
  <c r="G18" i="3"/>
  <c r="F18" i="3"/>
  <c r="E18" i="3"/>
  <c r="V16" i="3"/>
  <c r="U16" i="3"/>
  <c r="T16" i="3"/>
  <c r="V15" i="3"/>
  <c r="U15" i="3"/>
  <c r="T15" i="3"/>
  <c r="V14" i="3"/>
  <c r="U14" i="3"/>
  <c r="T14" i="3"/>
  <c r="G17" i="3"/>
  <c r="F17" i="3"/>
  <c r="E17" i="3"/>
  <c r="V13" i="3"/>
  <c r="U13" i="3"/>
  <c r="T13" i="3"/>
  <c r="G15" i="3"/>
  <c r="F15" i="3"/>
  <c r="E15" i="3"/>
  <c r="V12" i="3"/>
  <c r="U12" i="3"/>
  <c r="T12" i="3"/>
  <c r="V10" i="3"/>
  <c r="U10" i="3"/>
  <c r="T10" i="3"/>
  <c r="V9" i="3"/>
  <c r="U9" i="3"/>
  <c r="T9" i="3"/>
  <c r="G13" i="3"/>
  <c r="F13" i="3"/>
  <c r="E13" i="3"/>
  <c r="G11" i="3"/>
  <c r="F11" i="3"/>
  <c r="E11" i="3"/>
  <c r="V8" i="3"/>
  <c r="U8" i="3"/>
  <c r="T8" i="3"/>
  <c r="G10" i="3"/>
  <c r="F10" i="3"/>
  <c r="E10" i="3"/>
  <c r="G9" i="3"/>
  <c r="F9" i="3"/>
  <c r="E9" i="3"/>
  <c r="V7" i="3"/>
  <c r="U7" i="3"/>
  <c r="T7" i="3"/>
  <c r="G7" i="3"/>
  <c r="F7" i="3"/>
  <c r="E7" i="3"/>
  <c r="E16" i="7" l="1"/>
  <c r="C20" i="7"/>
  <c r="F20" i="7"/>
  <c r="F21" i="7"/>
  <c r="Q28"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Tiers</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 xml:space="preserve"> or 1413 or 3323</t>
        </r>
      </text>
    </comment>
    <comment ref="S8" authorId="1" shapeId="0" xr:uid="{EA7CCD85-0D81-4115-A346-55E059FCE99D}">
      <text>
        <r>
          <rPr>
            <sz val="9"/>
            <color indexed="81"/>
            <rFont val="Tahoma"/>
            <family val="2"/>
          </rPr>
          <t>or HORT 1013
or SOIL 1113</t>
        </r>
      </text>
    </comment>
    <comment ref="C9" authorId="2"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and 1021
or ANSI 1124</t>
        </r>
      </text>
    </comment>
    <comment ref="S10" authorId="0" shapeId="0" xr:uid="{00000000-0006-0000-0000-000006000000}">
      <text>
        <r>
          <rPr>
            <sz val="9"/>
            <color indexed="81"/>
            <rFont val="Tahoma"/>
            <family val="2"/>
          </rPr>
          <t>and 1023
or ANSI 1124</t>
        </r>
      </text>
    </comment>
    <comment ref="C12" authorId="1" shapeId="0" xr:uid="{93C27189-316A-41FD-A44F-49D528D5F063}">
      <text>
        <r>
          <rPr>
            <sz val="9"/>
            <color indexed="81"/>
            <rFont val="Tahoma"/>
            <family val="2"/>
          </rPr>
          <t>or 2023</t>
        </r>
      </text>
    </comment>
    <comment ref="S12" authorId="1" shapeId="0" xr:uid="{345D3E36-5E97-4372-B7FE-D928AB01295A}">
      <text>
        <r>
          <rPr>
            <sz val="9"/>
            <color indexed="81"/>
            <rFont val="Tahoma"/>
            <family val="2"/>
          </rPr>
          <t>or 2253</t>
        </r>
      </text>
    </comment>
    <comment ref="S13" authorId="1" shapeId="0" xr:uid="{AEC66554-2794-4507-BAAC-3FAAF0F09C5B}">
      <text>
        <r>
          <rPr>
            <sz val="9"/>
            <color indexed="81"/>
            <rFont val="Tahoma"/>
            <family val="2"/>
          </rPr>
          <t>or ENGL 3323
or BCOM 3113</t>
        </r>
      </text>
    </comment>
    <comment ref="S14" authorId="1" shapeId="0" xr:uid="{83716509-952A-4705-A671-889A5117FB49}">
      <text>
        <r>
          <rPr>
            <sz val="9"/>
            <color indexed="81"/>
            <rFont val="Tahoma"/>
            <family val="2"/>
          </rPr>
          <t>or SPCH 3733
or AGCM 3203</t>
        </r>
      </text>
    </comment>
    <comment ref="C15" authorId="2" shapeId="0" xr:uid="{00000000-0006-0000-0000-000008000000}">
      <text>
        <r>
          <rPr>
            <sz val="9"/>
            <color indexed="81"/>
            <rFont val="Tahoma"/>
            <family val="2"/>
          </rPr>
          <t>and 1111
or BIOL 1114</t>
        </r>
      </text>
    </comment>
    <comment ref="C16" authorId="2" shapeId="0" xr:uid="{B003831B-204D-47A6-AFC9-E6D1BEA8515F}">
      <text>
        <r>
          <rPr>
            <sz val="9"/>
            <color indexed="81"/>
            <rFont val="Tahoma"/>
            <family val="2"/>
          </rPr>
          <t>and 1113
or BIOL 1114</t>
        </r>
      </text>
    </comment>
    <comment ref="AC27" authorId="1" shapeId="0" xr:uid="{55F5F5E5-ED7A-424A-8D02-ED77B5866591}">
      <text>
        <r>
          <rPr>
            <sz val="9"/>
            <color indexed="81"/>
            <rFont val="Tahoma"/>
            <family val="2"/>
          </rPr>
          <t>or 3312</t>
        </r>
      </text>
    </comment>
    <comment ref="AC28" authorId="1" shapeId="0" xr:uid="{0C07D7F0-7C52-4BEB-8873-867CAA76E3F4}">
      <text>
        <r>
          <rPr>
            <sz val="9"/>
            <color indexed="81"/>
            <rFont val="Tahoma"/>
            <family val="2"/>
          </rPr>
          <t>or 3322</t>
        </r>
      </text>
    </comment>
    <comment ref="AC29" authorId="1" shapeId="0" xr:uid="{3B8A66CD-8E68-4747-9CCF-0809AC305431}">
      <text>
        <r>
          <rPr>
            <sz val="9"/>
            <color indexed="81"/>
            <rFont val="Tahoma"/>
            <family val="2"/>
          </rPr>
          <t>or 3410
or AG 3080</t>
        </r>
      </text>
    </comment>
  </commentList>
</comments>
</file>

<file path=xl/sharedStrings.xml><?xml version="1.0" encoding="utf-8"?>
<sst xmlns="http://schemas.openxmlformats.org/spreadsheetml/2006/main" count="126" uniqueCount="83">
  <si>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</si>
  <si>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</si>
  <si>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</si>
  <si>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</si>
  <si>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</si>
  <si>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</si>
  <si>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</si>
  <si>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</si>
  <si>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</si>
  <si>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</si>
  <si>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</si>
  <si>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</si>
  <si>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</si>
  <si>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</si>
  <si>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</si>
  <si>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</si>
  <si>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</si>
  <si>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</si>
  <si>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</si>
  <si>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</si>
  <si>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</si>
  <si>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</si>
  <si>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</si>
  <si>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</si>
  <si>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</si>
  <si>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</si>
  <si>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</si>
  <si>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</si>
  <si>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</si>
  <si>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</si>
  <si>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</si>
  <si>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</si>
  <si>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</si>
  <si>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</si>
  <si>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</si>
  <si>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</si>
  <si>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</si>
  <si>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</si>
  <si>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</si>
  <si>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</si>
  <si>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</si>
  <si>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</si>
  <si>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</si>
  <si>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</si>
  <si>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</si>
  <si>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</si>
  <si>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</si>
  <si>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</si>
  <si>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</si>
  <si>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</si>
  <si>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</si>
  <si>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Total Hours to Date:</t>
  </si>
  <si>
    <t>(hrs. = current courses + deficiencies)</t>
  </si>
  <si>
    <t>APPROVED BY:</t>
  </si>
  <si>
    <t>ADVISOR</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</si>
  <si>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</si>
  <si>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</si>
  <si>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</si>
  <si>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</si>
  <si>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General Education Requirements:  40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</si>
  <si>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</si>
  <si>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</si>
  <si>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</si>
  <si>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</si>
  <si>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</si>
  <si>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</si>
  <si>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</si>
  <si>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LNAME, FNAME</t>
  </si>
  <si>
    <t>2022-23</t>
  </si>
  <si>
    <t>00000000</t>
  </si>
  <si>
    <t>STAT</t>
  </si>
  <si>
    <t>Select 6 Hours of the following from ANSI</t>
  </si>
  <si>
    <t>SPCH</t>
  </si>
  <si>
    <t>College/Dept. Requirements:  34 Hours</t>
  </si>
  <si>
    <t>MICR</t>
  </si>
  <si>
    <t>PHYS</t>
  </si>
  <si>
    <t>BIOC</t>
  </si>
  <si>
    <t>Alternative 2</t>
  </si>
  <si>
    <t>Major Requirements:  46 Hours</t>
  </si>
  <si>
    <t>Select 9 Hours ANSI, BIOL, CHEM, MICR, or
Ferguson College of Agriculture Courses</t>
  </si>
  <si>
    <t>PLNT</t>
  </si>
  <si>
    <t>Select 3 Hours of the following</t>
  </si>
  <si>
    <t>ANSI-PVM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</si>
</sst>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3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9.5"/>
      <name val="Arial"/>
      <family val="2"/>
    </font>
    <font>
      <sz val="9.5"/>
      <color theme="1"/>
      <name val="Arial"/>
      <family val="2"/>
    </font>
    <font>
      <b/>
      <sz val="1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0" fillId="0" borderId="0" xfId="2" applyFont="1" applyProtection="1">
      <protection hidden="1"/>
    </xf>
    <xf numFmtId="0" fontId="0" fillId="0" borderId="5"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11" xfId="2" applyFont="1" applyBorder="1" applyProtection="1">
      <protection locked="0"/>
    </xf>
    <xf numFmtId="0" fontId="0" fillId="0" borderId="12" xfId="2" applyFont="1" applyBorder="1" applyProtection="1">
      <protection locked="0"/>
    </xf>
    <xf numFmtId="0" fontId="0" fillId="0" borderId="12"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2" xfId="0" applyBorder="1" applyAlignment="1" applyProtection="1">
      <alignment horizontal="left"/>
      <protection hidden="1"/>
    </xf>
    <xf numFmtId="0" fontId="0" fillId="0" borderId="0" xfId="0" applyBorder="1" applyAlignment="1" applyProtection="1">
      <alignment horizontal="left"/>
      <protection hidden="1"/>
    </xf>
    <xf numFmtId="14" fontId="8" fillId="0" borderId="0" xfId="0" applyNumberFormat="1" applyFont="1" applyAlignment="1" applyProtection="1"/>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0" fillId="0" borderId="0" xfId="2" applyFont="1"/>
    <xf numFmtId="0" fontId="5" fillId="0" borderId="0" xfId="1" applyFont="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164" fontId="25" fillId="4"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11" fillId="0" borderId="16" xfId="2" applyBorder="1" applyProtection="1">
      <protection hidden="1"/>
    </xf>
    <xf numFmtId="0" fontId="11" fillId="0" borderId="12" xfId="2" applyBorder="1" applyProtection="1">
      <protection hidden="1"/>
    </xf>
    <xf numFmtId="0" fontId="11" fillId="0" borderId="17" xfId="2" applyBorder="1" applyProtection="1">
      <protection hidden="1"/>
    </xf>
    <xf numFmtId="0" fontId="11" fillId="0" borderId="18"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0" fillId="0" borderId="0" xfId="0" applyProtection="1">
      <protection locked="0" hidden="1"/>
    </xf>
    <xf numFmtId="0" fontId="0" fillId="0" borderId="0" xfId="0" applyBorder="1" applyAlignment="1" applyProtection="1">
      <alignment horizontal="left"/>
      <protection locked="0" hidden="1"/>
    </xf>
    <xf numFmtId="0" fontId="0" fillId="0" borderId="0" xfId="0" applyProtection="1">
      <protection locked="0"/>
    </xf>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0" fillId="0" borderId="0" xfId="0" applyBorder="1" applyAlignment="1" applyProtection="1">
      <alignment horizontal="left"/>
      <protection locked="0"/>
    </xf>
    <xf numFmtId="0" fontId="0" fillId="0" borderId="0" xfId="0" applyBorder="1" applyProtection="1">
      <protection locked="0"/>
    </xf>
    <xf numFmtId="0" fontId="0"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0" xfId="0" applyBorder="1" applyProtection="1">
      <protection hidden="1"/>
    </xf>
    <xf numFmtId="0" fontId="0" fillId="0" borderId="0" xfId="0" applyProtection="1">
      <protection hidden="1"/>
    </xf>
    <xf numFmtId="0" fontId="0" fillId="0" borderId="3" xfId="2" applyFont="1" applyBorder="1" applyAlignment="1" applyProtection="1">
      <alignment horizontal="center"/>
      <protection locked="0"/>
    </xf>
    <xf numFmtId="0" fontId="1" fillId="0" borderId="0" xfId="0" applyFont="1" applyBorder="1" applyAlignment="1" applyProtection="1">
      <alignment horizontal="left" vertical="top" wrapText="1"/>
      <protection hidden="1"/>
    </xf>
    <xf numFmtId="0" fontId="0" fillId="0" borderId="0" xfId="2" applyFont="1" applyBorder="1" applyAlignment="1" applyProtection="1">
      <alignment horizontal="left"/>
      <protection locked="0"/>
    </xf>
    <xf numFmtId="0" fontId="0" fillId="0" borderId="0" xfId="2" applyFont="1" applyProtection="1">
      <protection hidden="1"/>
    </xf>
    <xf numFmtId="0" fontId="28" fillId="0" borderId="0" xfId="2" applyFont="1" applyProtection="1">
      <protection hidden="1"/>
    </xf>
    <xf numFmtId="0" fontId="0" fillId="0" borderId="0" xfId="0" applyBorder="1" applyProtection="1">
      <protection hidden="1"/>
    </xf>
    <xf numFmtId="0" fontId="27" fillId="0" borderId="0" xfId="2" applyFont="1" applyAlignment="1" applyProtection="1">
      <alignment wrapText="1"/>
      <protection hidden="1"/>
    </xf>
    <xf numFmtId="0" fontId="0" fillId="0" borderId="3" xfId="2" applyFont="1" applyBorder="1" applyAlignment="1" applyProtection="1">
      <alignment horizontal="left"/>
      <protection locked="0"/>
    </xf>
    <xf numFmtId="0" fontId="0" fillId="0" borderId="4"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9" fillId="0" borderId="0" xfId="2" applyFont="1" applyAlignment="1" applyProtection="1">
      <alignment horizontal="left"/>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24" fillId="0" borderId="0" xfId="2" applyFont="1" applyBorder="1" applyAlignment="1" applyProtection="1">
      <protection locked="0"/>
    </xf>
    <xf numFmtId="0" fontId="4" fillId="0" borderId="0" xfId="2" applyFont="1" applyBorder="1" applyAlignment="1" applyProtection="1">
      <alignment horizontal="center"/>
      <protection hidden="1"/>
    </xf>
    <xf numFmtId="0" fontId="23" fillId="0" borderId="0" xfId="2" applyFont="1" applyBorder="1" applyAlignment="1" applyProtection="1">
      <alignment horizontal="center"/>
      <protection locked="0"/>
    </xf>
    <xf numFmtId="49" fontId="26" fillId="0" borderId="0" xfId="2" applyNumberFormat="1" applyFont="1" applyFill="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5" xfId="2" applyFont="1" applyBorder="1" applyAlignment="1" applyProtection="1">
      <alignment horizontal="left"/>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0" xfId="2" applyFont="1" applyBorder="1" applyAlignment="1" applyProtection="1">
      <alignment horizontal="left" wrapText="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9" fillId="0" borderId="0" xfId="2" applyFont="1" applyAlignment="1" applyProtection="1">
      <protection hidden="1"/>
    </xf>
    <xf numFmtId="0" fontId="0" fillId="0" borderId="0" xfId="2" applyFo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85">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lor rgb="FFFF0000"/>
      </font>
    </dxf>
    <dxf>
      <font>
        <b/>
        <i val="0"/>
        <color rgb="FF0000FF"/>
      </font>
    </dxf>
    <dxf>
      <font>
        <b/>
        <i val="0"/>
        <color rgb="FFFF0000"/>
      </font>
    </dxf>
    <dxf>
      <font>
        <b/>
        <i val="0"/>
        <color rgb="FF0000FF"/>
      </font>
    </dxf>
    <dxf>
      <font>
        <b/>
        <i val="0"/>
        <color rgb="FFFF0000"/>
      </font>
    </dxf>
    <dxf>
      <font>
        <b/>
        <i val="0"/>
        <color rgb="FF0000FF"/>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76200</xdr:colOff>
      <xdr:row>32</xdr:row>
      <xdr:rowOff>19050</xdr:rowOff>
    </xdr:from>
    <xdr:to>
      <xdr:col>25</xdr:col>
      <xdr:colOff>9525</xdr:colOff>
      <xdr:row>40</xdr:row>
      <xdr:rowOff>9525</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28950" y="5410200"/>
          <a:ext cx="2667000" cy="1419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76200</xdr:colOff>
      <xdr:row>40</xdr:row>
      <xdr:rowOff>47625</xdr:rowOff>
    </xdr:from>
    <xdr:to>
      <xdr:col>25</xdr:col>
      <xdr:colOff>19050</xdr:colOff>
      <xdr:row>42</xdr:row>
      <xdr:rowOff>8264</xdr:rowOff>
    </xdr:to>
    <xdr:sp macro="" textlink="">
      <xdr:nvSpPr>
        <xdr:cNvPr id="8" name="TextBox 7">
          <a:extLst>
            <a:ext uri="{FF2B5EF4-FFF2-40B4-BE49-F238E27FC236}">
              <a16:creationId xmlns:a16="http://schemas.microsoft.com/office/drawing/2014/main" id="{94C9EEC2-7A5E-4DC5-8D66-F790B9D8437F}"/>
            </a:ext>
          </a:extLst>
        </xdr:cNvPr>
        <xdr:cNvSpPr txBox="1"/>
      </xdr:nvSpPr>
      <xdr:spPr>
        <a:xfrm>
          <a:off x="3028950" y="6867525"/>
          <a:ext cx="2676525" cy="30353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1"/>
            <a:t>2.00 GPA OR HIGHER IN UPPER-DIVISION HOURS</a:t>
          </a:r>
        </a:p>
      </xdr:txBody>
    </xdr:sp>
    <xdr:clientData/>
  </xdr:twoCellAnchor>
  <xdr:twoCellAnchor>
    <xdr:from>
      <xdr:col>26</xdr:col>
      <xdr:colOff>0</xdr:colOff>
      <xdr:row>30</xdr:row>
      <xdr:rowOff>85725</xdr:rowOff>
    </xdr:from>
    <xdr:to>
      <xdr:col>35</xdr:col>
      <xdr:colOff>0</xdr:colOff>
      <xdr:row>32</xdr:row>
      <xdr:rowOff>133350</xdr:rowOff>
    </xdr:to>
    <xdr:sp macro="" textlink="">
      <xdr:nvSpPr>
        <xdr:cNvPr id="10" name="TextBox 9">
          <a:extLst>
            <a:ext uri="{FF2B5EF4-FFF2-40B4-BE49-F238E27FC236}">
              <a16:creationId xmlns:a16="http://schemas.microsoft.com/office/drawing/2014/main" id="{E67707E6-0C2C-4A8C-B898-E6C2A35766CD}"/>
            </a:ext>
          </a:extLst>
        </xdr:cNvPr>
        <xdr:cNvSpPr txBox="1"/>
      </xdr:nvSpPr>
      <xdr:spPr>
        <a:xfrm>
          <a:off x="5781675" y="5067300"/>
          <a:ext cx="31908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50" b="0" i="0" u="none" strike="noStrike">
              <a:solidFill>
                <a:schemeClr val="dk1"/>
              </a:solidFill>
              <a:effectLst/>
              <a:latin typeface="+mn-lt"/>
              <a:ea typeface="+mn-ea"/>
              <a:cs typeface="+mn-cs"/>
            </a:rPr>
            <a:t>4023, 4203, 4423, 4523, 4543, 4553, 4613, 4633, 4643, </a:t>
          </a:r>
        </a:p>
        <a:p>
          <a:pPr algn="ctr"/>
          <a:r>
            <a:rPr lang="en-US" sz="950" b="0" i="0" u="none" strike="noStrike">
              <a:solidFill>
                <a:schemeClr val="dk1"/>
              </a:solidFill>
              <a:effectLst/>
              <a:latin typeface="+mn-lt"/>
              <a:ea typeface="+mn-ea"/>
              <a:cs typeface="+mn-cs"/>
            </a:rPr>
            <a:t>4703, 4713, 4803, 4843</a:t>
          </a:r>
          <a:r>
            <a:rPr lang="en-US" sz="950"/>
            <a:t> </a:t>
          </a:r>
          <a:endParaRPr lang="en-US" sz="950" baseline="0"/>
        </a:p>
      </xdr:txBody>
    </xdr:sp>
    <xdr:clientData/>
  </xdr:twoCellAnchor>
  <xdr:twoCellAnchor>
    <xdr:from>
      <xdr:col>26</xdr:col>
      <xdr:colOff>9526</xdr:colOff>
      <xdr:row>24</xdr:row>
      <xdr:rowOff>57151</xdr:rowOff>
    </xdr:from>
    <xdr:to>
      <xdr:col>35</xdr:col>
      <xdr:colOff>1</xdr:colOff>
      <xdr:row>25</xdr:row>
      <xdr:rowOff>142875</xdr:rowOff>
    </xdr:to>
    <xdr:sp macro="" textlink="">
      <xdr:nvSpPr>
        <xdr:cNvPr id="9" name="TextBox 8">
          <a:extLst>
            <a:ext uri="{FF2B5EF4-FFF2-40B4-BE49-F238E27FC236}">
              <a16:creationId xmlns:a16="http://schemas.microsoft.com/office/drawing/2014/main" id="{2287AEA4-F709-4B03-962D-3143AEAF9547}"/>
            </a:ext>
          </a:extLst>
        </xdr:cNvPr>
        <xdr:cNvSpPr txBox="1"/>
      </xdr:nvSpPr>
      <xdr:spPr>
        <a:xfrm>
          <a:off x="5791201" y="5238751"/>
          <a:ext cx="3181350" cy="25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u="none" strike="noStrike">
              <a:solidFill>
                <a:schemeClr val="dk1"/>
              </a:solidFill>
              <a:effectLst/>
              <a:latin typeface="+mn-lt"/>
              <a:ea typeface="+mn-ea"/>
              <a:cs typeface="+mn-cs"/>
            </a:rPr>
            <a:t>ANSI 3310, 3312,</a:t>
          </a:r>
          <a:r>
            <a:rPr lang="en-US" sz="1000" b="0" i="0" u="none" strike="noStrike" baseline="0">
              <a:solidFill>
                <a:schemeClr val="dk1"/>
              </a:solidFill>
              <a:effectLst/>
              <a:latin typeface="+mn-lt"/>
              <a:ea typeface="+mn-ea"/>
              <a:cs typeface="+mn-cs"/>
            </a:rPr>
            <a:t> 3322, 3410, 3420, 4910, or AG 3080</a:t>
          </a:r>
          <a:endParaRPr lang="en-US" sz="1000" baseline="0"/>
        </a:p>
      </xdr:txBody>
    </xdr:sp>
    <xdr:clientData/>
  </xdr:twoCellAnchor>
  <xdr:twoCellAnchor>
    <xdr:from>
      <xdr:col>26</xdr:col>
      <xdr:colOff>0</xdr:colOff>
      <xdr:row>14</xdr:row>
      <xdr:rowOff>76200</xdr:rowOff>
    </xdr:from>
    <xdr:to>
      <xdr:col>35</xdr:col>
      <xdr:colOff>0</xdr:colOff>
      <xdr:row>19</xdr:row>
      <xdr:rowOff>142875</xdr:rowOff>
    </xdr:to>
    <xdr:sp macro="" textlink="">
      <xdr:nvSpPr>
        <xdr:cNvPr id="7" name="TextBox 6">
          <a:extLst>
            <a:ext uri="{FF2B5EF4-FFF2-40B4-BE49-F238E27FC236}">
              <a16:creationId xmlns:a16="http://schemas.microsoft.com/office/drawing/2014/main" id="{F8882938-503C-4539-B4BF-A8C46C74C6BE}"/>
            </a:ext>
          </a:extLst>
        </xdr:cNvPr>
        <xdr:cNvSpPr txBox="1"/>
      </xdr:nvSpPr>
      <xdr:spPr>
        <a:xfrm>
          <a:off x="5781675" y="2286000"/>
          <a:ext cx="31908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50" b="1" i="0" u="none" strike="noStrike">
              <a:solidFill>
                <a:schemeClr val="dk1"/>
              </a:solidFill>
              <a:effectLst/>
              <a:latin typeface="+mn-lt"/>
              <a:ea typeface="+mn-ea"/>
              <a:cs typeface="+mn-cs"/>
            </a:rPr>
            <a:t>Alternative 1 </a:t>
          </a:r>
        </a:p>
        <a:p>
          <a:pPr algn="l"/>
          <a:r>
            <a:rPr lang="en-US" sz="950" b="0" i="0" u="none" strike="noStrike">
              <a:solidFill>
                <a:schemeClr val="dk1"/>
              </a:solidFill>
              <a:effectLst/>
              <a:latin typeface="+mn-lt"/>
              <a:ea typeface="+mn-ea"/>
              <a:cs typeface="+mn-cs"/>
            </a:rPr>
            <a:t>With the approval of the advisor, department head, and dean, the student may use hours from an accredited dental, medical, optometry, osteopathic, pharmacy, podiatry, or veterinary medical school to complete degree (21 hours).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7"/>
  <sheetViews>
    <sheetView showGridLines="0" tabSelected="1" topLeftCell="A15" zoomScaleNormal="100" workbookViewId="0">
      <selection activeCell="Y26" sqref="Y26"/>
    </sheetView>
  </sheetViews>
  <sheetFormatPr baseColWidth="10" defaultColWidth="9.1640625" defaultRowHeight="13" x14ac:dyDescent="0.15"/>
  <cols>
    <col min="1" max="1" width="7.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6" customWidth="1"/>
    <col min="34" max="34" width="8.5" style="37" customWidth="1"/>
    <col min="35" max="35" width="15" style="37" customWidth="1"/>
    <col min="36" max="16384" width="9.1640625" style="37"/>
  </cols>
  <sheetData>
    <row r="1" spans="1:45" s="30" customFormat="1" ht="23.25" customHeight="1" x14ac:dyDescent="0.2">
      <c r="A1" s="28" t="s">
        <v>17</v>
      </c>
      <c r="B1" s="160" t="s">
        <v>67</v>
      </c>
      <c r="C1" s="160"/>
      <c r="D1" s="160"/>
      <c r="E1" s="160"/>
      <c r="F1" s="160"/>
      <c r="G1" s="160"/>
      <c r="H1" s="160"/>
      <c r="I1" s="160"/>
      <c r="J1" s="160"/>
      <c r="K1" s="160"/>
      <c r="L1" s="160"/>
      <c r="M1" s="160"/>
      <c r="N1" s="160"/>
      <c r="O1" s="160"/>
      <c r="P1" s="160"/>
      <c r="Q1" s="160"/>
      <c r="R1" s="28" t="s">
        <v>6</v>
      </c>
      <c r="S1" s="161" t="s">
        <v>69</v>
      </c>
      <c r="T1" s="161"/>
      <c r="U1" s="161"/>
      <c r="V1" s="161"/>
      <c r="W1" s="161"/>
      <c r="X1" s="161"/>
      <c r="Y1" s="161"/>
      <c r="Z1" s="159" t="s">
        <v>82</v>
      </c>
      <c r="AA1" s="159"/>
      <c r="AB1" s="159"/>
      <c r="AC1" s="28" t="s">
        <v>18</v>
      </c>
      <c r="AD1" s="28"/>
      <c r="AE1" s="28"/>
      <c r="AF1" s="28"/>
      <c r="AG1" s="158" t="s">
        <v>54</v>
      </c>
      <c r="AH1" s="158"/>
      <c r="AI1" s="158"/>
    </row>
    <row r="2" spans="1:4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45" ht="18" x14ac:dyDescent="0.2">
      <c r="A3" s="38" t="s">
        <v>59</v>
      </c>
      <c r="B3" s="82"/>
      <c r="C3" s="82"/>
      <c r="D3" s="40"/>
      <c r="E3" s="40"/>
      <c r="F3" s="40"/>
      <c r="G3" s="41"/>
      <c r="H3" s="74"/>
      <c r="I3" s="82"/>
      <c r="J3" s="82"/>
      <c r="K3" s="82"/>
      <c r="L3" s="82"/>
      <c r="M3" s="82"/>
      <c r="N3" s="82"/>
      <c r="O3" s="82"/>
      <c r="P3" s="82"/>
      <c r="Q3" s="38" t="s">
        <v>73</v>
      </c>
      <c r="R3" s="106"/>
      <c r="S3" s="107"/>
      <c r="T3" s="108"/>
      <c r="U3" s="108"/>
      <c r="V3" s="108"/>
      <c r="W3" s="109"/>
      <c r="X3" s="109"/>
      <c r="Y3" s="109"/>
      <c r="Z3" s="29"/>
      <c r="AA3" s="38" t="s">
        <v>78</v>
      </c>
      <c r="AB3" s="38"/>
      <c r="AC3" s="38"/>
      <c r="AD3" s="38"/>
      <c r="AE3" s="38"/>
      <c r="AF3" s="38"/>
      <c r="AG3" s="38"/>
      <c r="AH3" s="38"/>
      <c r="AI3" s="87" t="s">
        <v>68</v>
      </c>
    </row>
    <row r="4" spans="1:4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4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4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45" x14ac:dyDescent="0.15">
      <c r="A7" s="49" t="s">
        <v>25</v>
      </c>
      <c r="B7" s="136">
        <v>1113</v>
      </c>
      <c r="C7" s="155"/>
      <c r="D7" s="156"/>
      <c r="E7" s="50">
        <f t="shared" ref="E7:E19" si="0">IF(H7&lt;&gt;"",H7,3)*IF(C7="A",4,IF(C7="B",3,IF(C7="C",2,IF(C7="D",1,IF(AND(C7&gt;=0,C7&lt;=4,ISNUMBER(C7)),C7,0)))))</f>
        <v>0</v>
      </c>
      <c r="F7" s="50" t="str">
        <f t="shared" ref="F7:F19" si="1">IF(OR(C7="A",C7="B",C7="C",C7="D",C7="F",AND(C7&gt;=0,C7&lt;=4,ISNUMBER(C7))),IF(H7&lt;&gt;"",H7,3),"")</f>
        <v/>
      </c>
      <c r="G7" s="50" t="str">
        <f t="shared" ref="G7:G19" si="2">IF(OR(C7="A",C7="B",C7="C",C7="D",C7="P",AND(C7&gt;=0,C7&lt;=4,ISNUMBER(C7))),IF(H7&lt;&gt;"",H7,3),"")</f>
        <v/>
      </c>
      <c r="H7" s="52"/>
      <c r="I7" s="157"/>
      <c r="J7" s="157"/>
      <c r="K7" s="157"/>
      <c r="L7" s="157"/>
      <c r="M7" s="51"/>
      <c r="N7" s="51"/>
      <c r="O7" s="51"/>
      <c r="P7" s="44"/>
      <c r="Q7" s="143" t="s">
        <v>26</v>
      </c>
      <c r="R7" s="103">
        <v>1011</v>
      </c>
      <c r="S7" s="137"/>
      <c r="T7" s="50">
        <f>IF(W7&lt;&gt;"",W7,3)*IF(S7="A",4,IF(S7="B",3,IF(S7="C",2,IF(S7="D",1,IF(AND(S7&gt;=0,S7&lt;=4,ISNUMBER(S7)),S7,0)))))</f>
        <v>0</v>
      </c>
      <c r="U7" s="50" t="str">
        <f>IF(OR(S7="A",S7="B",S7="C",S7="D",S7="F",AND(S7&gt;=0,S7&lt;=4,ISNUMBER(S7))),IF(W7&lt;&gt;"",W7,3),"")</f>
        <v/>
      </c>
      <c r="V7" s="50" t="str">
        <f>IF(OR(S7="A",S7="B",S7="C",S7="D",S7="P",AND(S7&gt;=0,S7&lt;=4,ISNUMBER(S7))),IF(W7&lt;&gt;"",W7,3),"")</f>
        <v/>
      </c>
      <c r="W7" s="52">
        <v>1</v>
      </c>
      <c r="X7" s="151"/>
      <c r="Y7" s="151"/>
      <c r="Z7" s="44"/>
      <c r="AA7" s="143" t="s">
        <v>31</v>
      </c>
      <c r="AB7" s="103">
        <v>3414</v>
      </c>
      <c r="AC7" s="139"/>
      <c r="AD7" s="50">
        <f t="shared" ref="AD7" si="3">IF(AG7&lt;&gt;"",AG7,3)*IF(AC7="A",4,IF(AC7="B",3,IF(AC7="C",2,IF(AC7="D",1,IF(AND(AC7&gt;=0,AC7&lt;=4,ISNUMBER(AC7)),AC7,0)))))</f>
        <v>0</v>
      </c>
      <c r="AE7" s="50" t="str">
        <f t="shared" ref="AE7" si="4">IF(OR(AC7="A",AC7="B",AC7="C",AC7="D",AC7="F",AND(AC7&gt;=0,AC7&lt;=4,ISNUMBER(AC7))),IF(AG7&lt;&gt;"",AG7,3),"")</f>
        <v/>
      </c>
      <c r="AF7" s="50" t="str">
        <f t="shared" ref="AF7" si="5">IF(OR(AC7="A",AC7="B",AC7="C",AC7="D",AC7="P",AND(AC7&gt;=0,AC7&lt;=4,ISNUMBER(AC7))),IF(AG7&lt;&gt;"",AG7,3),"")</f>
        <v/>
      </c>
      <c r="AG7" s="52">
        <v>4</v>
      </c>
      <c r="AH7" s="151"/>
      <c r="AI7" s="151"/>
    </row>
    <row r="8" spans="1:45" x14ac:dyDescent="0.15">
      <c r="A8" s="49" t="s">
        <v>25</v>
      </c>
      <c r="B8" s="136">
        <v>1213</v>
      </c>
      <c r="C8" s="155"/>
      <c r="D8" s="156"/>
      <c r="E8" s="50">
        <f t="shared" ref="E8" si="6">IF(H8&lt;&gt;"",H8,3)*IF(C8="A",4,IF(C8="B",3,IF(C8="C",2,IF(C8="D",1,IF(AND(C8&gt;=0,C8&lt;=4,ISNUMBER(C8)),C8,0)))))</f>
        <v>0</v>
      </c>
      <c r="F8" s="50" t="str">
        <f t="shared" ref="F8" si="7">IF(OR(C8="A",C8="B",C8="C",C8="D",C8="F",AND(C8&gt;=0,C8&lt;=4,ISNUMBER(C8))),IF(H8&lt;&gt;"",H8,3),"")</f>
        <v/>
      </c>
      <c r="G8" s="50" t="str">
        <f t="shared" ref="G8" si="8">IF(OR(C8="A",C8="B",C8="C",C8="D",C8="P",AND(C8&gt;=0,C8&lt;=4,ISNUMBER(C8))),IF(H8&lt;&gt;"",H8,3),"")</f>
        <v/>
      </c>
      <c r="H8" s="52"/>
      <c r="I8" s="157"/>
      <c r="J8" s="157"/>
      <c r="K8" s="157"/>
      <c r="L8" s="157"/>
      <c r="M8" s="51"/>
      <c r="N8" s="51"/>
      <c r="O8" s="51"/>
      <c r="P8" s="44"/>
      <c r="Q8" s="130" t="s">
        <v>80</v>
      </c>
      <c r="R8" s="131">
        <v>1213</v>
      </c>
      <c r="S8" s="138"/>
      <c r="T8" s="50">
        <f t="shared" ref="T8:T19" si="9">IF(W8&lt;&gt;"",W8,3)*IF(S8="A",4,IF(S8="B",3,IF(S8="C",2,IF(S8="D",1,IF(AND(S8&gt;=0,S8&lt;=4,ISNUMBER(S8)),S8,0)))))</f>
        <v>0</v>
      </c>
      <c r="U8" s="50" t="str">
        <f t="shared" ref="U8:U19" si="10">IF(OR(S8="A",S8="B",S8="C",S8="D",S8="F",AND(S8&gt;=0,S8&lt;=4,ISNUMBER(S8))),IF(W8&lt;&gt;"",W8,3),"")</f>
        <v/>
      </c>
      <c r="V8" s="50" t="str">
        <f t="shared" ref="V8:V19" si="11">IF(OR(S8="A",S8="B",S8="C",S8="D",S8="P",AND(S8&gt;=0,S8&lt;=4,ISNUMBER(S8))),IF(W8&lt;&gt;"",W8,3),"")</f>
        <v/>
      </c>
      <c r="W8" s="52"/>
      <c r="X8" s="152"/>
      <c r="Y8" s="152"/>
      <c r="Z8" s="44"/>
      <c r="AA8" s="143" t="s">
        <v>74</v>
      </c>
      <c r="AB8" s="103">
        <v>2123</v>
      </c>
      <c r="AC8" s="139"/>
      <c r="AD8" s="50">
        <f t="shared" ref="AD8" si="12">IF(AG8&lt;&gt;"",AG8,3)*IF(AC8="A",4,IF(AC8="B",3,IF(AC8="C",2,IF(AC8="D",1,IF(AND(AC8&gt;=0,AC8&lt;=4,ISNUMBER(AC8)),AC8,0)))))</f>
        <v>0</v>
      </c>
      <c r="AE8" s="50" t="str">
        <f t="shared" ref="AE8" si="13">IF(OR(AC8="A",AC8="B",AC8="C",AC8="D",AC8="F",AND(AC8&gt;=0,AC8&lt;=4,ISNUMBER(AC8))),IF(AG8&lt;&gt;"",AG8,3),"")</f>
        <v/>
      </c>
      <c r="AF8" s="50" t="str">
        <f t="shared" ref="AF8" si="14">IF(OR(AC8="A",AC8="B",AC8="C",AC8="D",AC8="P",AND(AC8&gt;=0,AC8&lt;=4,ISNUMBER(AC8))),IF(AG8&lt;&gt;"",AG8,3),"")</f>
        <v/>
      </c>
      <c r="AG8" s="52"/>
      <c r="AH8" s="151"/>
      <c r="AI8" s="151"/>
    </row>
    <row r="9" spans="1:45" ht="12.75" customHeight="1" x14ac:dyDescent="0.15">
      <c r="A9" s="49" t="s">
        <v>27</v>
      </c>
      <c r="B9" s="136">
        <v>1103</v>
      </c>
      <c r="C9" s="155"/>
      <c r="D9" s="156"/>
      <c r="E9" s="50">
        <f t="shared" si="0"/>
        <v>0</v>
      </c>
      <c r="F9" s="50" t="str">
        <f t="shared" si="1"/>
        <v/>
      </c>
      <c r="G9" s="50" t="str">
        <f t="shared" si="2"/>
        <v/>
      </c>
      <c r="H9" s="52"/>
      <c r="I9" s="157"/>
      <c r="J9" s="157"/>
      <c r="K9" s="157"/>
      <c r="L9" s="157"/>
      <c r="M9" s="51"/>
      <c r="N9" s="51"/>
      <c r="O9" s="51"/>
      <c r="P9" s="44"/>
      <c r="Q9" s="143" t="s">
        <v>31</v>
      </c>
      <c r="R9" s="131">
        <v>1023</v>
      </c>
      <c r="S9" s="138"/>
      <c r="T9" s="50">
        <f t="shared" si="9"/>
        <v>0</v>
      </c>
      <c r="U9" s="50" t="str">
        <f t="shared" si="10"/>
        <v/>
      </c>
      <c r="V9" s="50" t="str">
        <f t="shared" si="11"/>
        <v/>
      </c>
      <c r="W9" s="52"/>
      <c r="X9" s="152"/>
      <c r="Y9" s="152"/>
      <c r="Z9" s="44"/>
      <c r="AA9" s="143" t="s">
        <v>74</v>
      </c>
      <c r="AB9" s="103">
        <v>2132</v>
      </c>
      <c r="AC9" s="139"/>
      <c r="AD9" s="50">
        <f t="shared" ref="AD9" si="15">IF(AG9&lt;&gt;"",AG9,3)*IF(AC9="A",4,IF(AC9="B",3,IF(AC9="C",2,IF(AC9="D",1,IF(AND(AC9&gt;=0,AC9&lt;=4,ISNUMBER(AC9)),AC9,0)))))</f>
        <v>0</v>
      </c>
      <c r="AE9" s="50" t="str">
        <f t="shared" ref="AE9" si="16">IF(OR(AC9="A",AC9="B",AC9="C",AC9="D",AC9="F",AND(AC9&gt;=0,AC9&lt;=4,ISNUMBER(AC9))),IF(AG9&lt;&gt;"",AG9,3),"")</f>
        <v/>
      </c>
      <c r="AF9" s="50" t="str">
        <f t="shared" ref="AF9" si="17">IF(OR(AC9="A",AC9="B",AC9="C",AC9="D",AC9="P",AND(AC9&gt;=0,AC9&lt;=4,ISNUMBER(AC9))),IF(AG9&lt;&gt;"",AG9,3),"")</f>
        <v/>
      </c>
      <c r="AG9" s="52">
        <v>2</v>
      </c>
      <c r="AH9" s="151"/>
      <c r="AI9" s="151"/>
    </row>
    <row r="10" spans="1:45" ht="12.75" customHeight="1" x14ac:dyDescent="0.15">
      <c r="A10" s="49" t="s">
        <v>28</v>
      </c>
      <c r="B10" s="116">
        <v>1113</v>
      </c>
      <c r="C10" s="155"/>
      <c r="D10" s="156"/>
      <c r="E10" s="50">
        <f t="shared" si="0"/>
        <v>0</v>
      </c>
      <c r="F10" s="50" t="str">
        <f t="shared" si="1"/>
        <v/>
      </c>
      <c r="G10" s="50" t="str">
        <f t="shared" si="2"/>
        <v/>
      </c>
      <c r="H10" s="52"/>
      <c r="I10" s="157"/>
      <c r="J10" s="157"/>
      <c r="K10" s="157"/>
      <c r="L10" s="157"/>
      <c r="M10" s="51"/>
      <c r="N10" s="51"/>
      <c r="O10" s="51"/>
      <c r="P10" s="44"/>
      <c r="Q10" s="143" t="s">
        <v>31</v>
      </c>
      <c r="R10" s="103">
        <v>1021</v>
      </c>
      <c r="S10" s="138"/>
      <c r="T10" s="50">
        <f t="shared" si="9"/>
        <v>0</v>
      </c>
      <c r="U10" s="50" t="str">
        <f t="shared" si="10"/>
        <v/>
      </c>
      <c r="V10" s="50" t="str">
        <f t="shared" si="11"/>
        <v/>
      </c>
      <c r="W10" s="52">
        <v>1</v>
      </c>
      <c r="X10" s="152"/>
      <c r="Y10" s="152"/>
      <c r="Z10" s="44"/>
      <c r="AA10" s="143" t="s">
        <v>75</v>
      </c>
      <c r="AB10" s="103">
        <v>1114</v>
      </c>
      <c r="AC10" s="139"/>
      <c r="AD10" s="50">
        <f t="shared" ref="AD10" si="18">IF(AG10&lt;&gt;"",AG10,3)*IF(AC10="A",4,IF(AC10="B",3,IF(AC10="C",2,IF(AC10="D",1,IF(AND(AC10&gt;=0,AC10&lt;=4,ISNUMBER(AC10)),AC10,0)))))</f>
        <v>0</v>
      </c>
      <c r="AE10" s="50" t="str">
        <f t="shared" ref="AE10" si="19">IF(OR(AC10="A",AC10="B",AC10="C",AC10="D",AC10="F",AND(AC10&gt;=0,AC10&lt;=4,ISNUMBER(AC10))),IF(AG10&lt;&gt;"",AG10,3),"")</f>
        <v/>
      </c>
      <c r="AF10" s="50" t="str">
        <f t="shared" ref="AF10" si="20">IF(OR(AC10="A",AC10="B",AC10="C",AC10="D",AC10="P",AND(AC10&gt;=0,AC10&lt;=4,ISNUMBER(AC10))),IF(AG10&lt;&gt;"",AG10,3),"")</f>
        <v/>
      </c>
      <c r="AG10" s="52">
        <v>4</v>
      </c>
      <c r="AH10" s="151"/>
      <c r="AI10" s="151"/>
    </row>
    <row r="11" spans="1:45" x14ac:dyDescent="0.15">
      <c r="A11" s="49" t="s">
        <v>30</v>
      </c>
      <c r="B11" s="116">
        <v>1513</v>
      </c>
      <c r="C11" s="172"/>
      <c r="D11" s="173"/>
      <c r="E11" s="50">
        <f t="shared" si="0"/>
        <v>0</v>
      </c>
      <c r="F11" s="50" t="str">
        <f t="shared" si="1"/>
        <v/>
      </c>
      <c r="G11" s="50" t="str">
        <f t="shared" si="2"/>
        <v/>
      </c>
      <c r="H11" s="52"/>
      <c r="I11" s="157"/>
      <c r="J11" s="157"/>
      <c r="K11" s="157"/>
      <c r="L11" s="157"/>
      <c r="M11" s="51"/>
      <c r="N11" s="51"/>
      <c r="O11" s="51"/>
      <c r="P11" s="44"/>
      <c r="Q11" s="143" t="s">
        <v>31</v>
      </c>
      <c r="R11" s="103">
        <v>2111</v>
      </c>
      <c r="S11" s="138"/>
      <c r="T11" s="50">
        <f t="shared" ref="T11" si="21">IF(W11&lt;&gt;"",W11,3)*IF(S11="A",4,IF(S11="B",3,IF(S11="C",2,IF(S11="D",1,IF(AND(S11&gt;=0,S11&lt;=4,ISNUMBER(S11)),S11,0)))))</f>
        <v>0</v>
      </c>
      <c r="U11" s="50" t="str">
        <f t="shared" ref="U11" si="22">IF(OR(S11="A",S11="B",S11="C",S11="D",S11="F",AND(S11&gt;=0,S11&lt;=4,ISNUMBER(S11))),IF(W11&lt;&gt;"",W11,3),"")</f>
        <v/>
      </c>
      <c r="V11" s="50" t="str">
        <f t="shared" ref="V11" si="23">IF(OR(S11="A",S11="B",S11="C",S11="D",S11="P",AND(S11&gt;=0,S11&lt;=4,ISNUMBER(S11))),IF(W11&lt;&gt;"",W11,3),"")</f>
        <v/>
      </c>
      <c r="W11" s="52">
        <v>1</v>
      </c>
      <c r="X11" s="152"/>
      <c r="Y11" s="152"/>
      <c r="Z11" s="44"/>
      <c r="AA11" s="143" t="s">
        <v>75</v>
      </c>
      <c r="AB11" s="103">
        <v>1214</v>
      </c>
      <c r="AC11" s="139"/>
      <c r="AD11" s="50">
        <f t="shared" ref="AD11" si="24">IF(AG11&lt;&gt;"",AG11,3)*IF(AC11="A",4,IF(AC11="B",3,IF(AC11="C",2,IF(AC11="D",1,IF(AND(AC11&gt;=0,AC11&lt;=4,ISNUMBER(AC11)),AC11,0)))))</f>
        <v>0</v>
      </c>
      <c r="AE11" s="50" t="str">
        <f t="shared" ref="AE11" si="25">IF(OR(AC11="A",AC11="B",AC11="C",AC11="D",AC11="F",AND(AC11&gt;=0,AC11&lt;=4,ISNUMBER(AC11))),IF(AG11&lt;&gt;"",AG11,3),"")</f>
        <v/>
      </c>
      <c r="AF11" s="50" t="str">
        <f t="shared" ref="AF11" si="26">IF(OR(AC11="A",AC11="B",AC11="C",AC11="D",AC11="P",AND(AC11&gt;=0,AC11&lt;=4,ISNUMBER(AC11))),IF(AG11&lt;&gt;"",AG11,3),"")</f>
        <v/>
      </c>
      <c r="AG11" s="52">
        <v>4</v>
      </c>
      <c r="AH11" s="151"/>
      <c r="AI11" s="151"/>
    </row>
    <row r="12" spans="1:45" x14ac:dyDescent="0.15">
      <c r="A12" s="49" t="s">
        <v>70</v>
      </c>
      <c r="B12" s="136">
        <v>2013</v>
      </c>
      <c r="C12" s="172"/>
      <c r="D12" s="173"/>
      <c r="E12" s="50">
        <f t="shared" ref="E12" si="27">IF(H12&lt;&gt;"",H12,3)*IF(C12="A",4,IF(C12="B",3,IF(C12="C",2,IF(C12="D",1,IF(AND(C12&gt;=0,C12&lt;=4,ISNUMBER(C12)),C12,0)))))</f>
        <v>0</v>
      </c>
      <c r="F12" s="50" t="str">
        <f t="shared" ref="F12" si="28">IF(OR(C12="A",C12="B",C12="C",C12="D",C12="F",AND(C12&gt;=0,C12&lt;=4,ISNUMBER(C12))),IF(H12&lt;&gt;"",H12,3),"")</f>
        <v/>
      </c>
      <c r="G12" s="50" t="str">
        <f t="shared" ref="G12" si="29">IF(OR(C12="A",C12="B",C12="C",C12="D",C12="P",AND(C12&gt;=0,C12&lt;=4,ISNUMBER(C12))),IF(H12&lt;&gt;"",H12,3),"")</f>
        <v/>
      </c>
      <c r="H12" s="52"/>
      <c r="I12" s="157"/>
      <c r="J12" s="157"/>
      <c r="K12" s="157"/>
      <c r="L12" s="157"/>
      <c r="P12" s="44"/>
      <c r="Q12" s="143" t="s">
        <v>31</v>
      </c>
      <c r="R12" s="131">
        <v>2233</v>
      </c>
      <c r="S12" s="138"/>
      <c r="T12" s="50">
        <f t="shared" si="9"/>
        <v>0</v>
      </c>
      <c r="U12" s="50" t="str">
        <f t="shared" si="10"/>
        <v/>
      </c>
      <c r="V12" s="50" t="str">
        <f t="shared" si="11"/>
        <v/>
      </c>
      <c r="W12" s="52"/>
      <c r="X12" s="152"/>
      <c r="Y12" s="152"/>
      <c r="Z12" s="44"/>
      <c r="AA12" s="143" t="s">
        <v>76</v>
      </c>
      <c r="AB12" s="103">
        <v>3653</v>
      </c>
      <c r="AC12" s="139"/>
      <c r="AD12" s="50">
        <f t="shared" ref="AD12" si="30">IF(AG12&lt;&gt;"",AG12,3)*IF(AC12="A",4,IF(AC12="B",3,IF(AC12="C",2,IF(AC12="D",1,IF(AND(AC12&gt;=0,AC12&lt;=4,ISNUMBER(AC12)),AC12,0)))))</f>
        <v>0</v>
      </c>
      <c r="AE12" s="50" t="str">
        <f t="shared" ref="AE12" si="31">IF(OR(AC12="A",AC12="B",AC12="C",AC12="D",AC12="F",AND(AC12&gt;=0,AC12&lt;=4,ISNUMBER(AC12))),IF(AG12&lt;&gt;"",AG12,3),"")</f>
        <v/>
      </c>
      <c r="AF12" s="50" t="str">
        <f t="shared" ref="AF12" si="32">IF(OR(AC12="A",AC12="B",AC12="C",AC12="D",AC12="P",AND(AC12&gt;=0,AC12&lt;=4,ISNUMBER(AC12))),IF(AG12&lt;&gt;"",AG12,3),"")</f>
        <v/>
      </c>
      <c r="AG12" s="52"/>
      <c r="AH12" s="151"/>
      <c r="AI12" s="151"/>
    </row>
    <row r="13" spans="1:45" x14ac:dyDescent="0.15">
      <c r="A13" s="49" t="s">
        <v>32</v>
      </c>
      <c r="B13" s="136"/>
      <c r="C13" s="155"/>
      <c r="D13" s="156"/>
      <c r="E13" s="50">
        <f t="shared" si="0"/>
        <v>0</v>
      </c>
      <c r="F13" s="50" t="str">
        <f t="shared" si="1"/>
        <v/>
      </c>
      <c r="G13" s="50" t="str">
        <f t="shared" si="2"/>
        <v/>
      </c>
      <c r="H13" s="52"/>
      <c r="I13" s="157"/>
      <c r="J13" s="157"/>
      <c r="K13" s="157"/>
      <c r="L13" s="157"/>
      <c r="M13" s="51"/>
      <c r="N13" s="51"/>
      <c r="O13" s="51"/>
      <c r="P13" s="44"/>
      <c r="Q13" s="130" t="s">
        <v>49</v>
      </c>
      <c r="R13" s="131">
        <v>3103</v>
      </c>
      <c r="S13" s="138"/>
      <c r="T13" s="50">
        <f t="shared" si="9"/>
        <v>0</v>
      </c>
      <c r="U13" s="50" t="str">
        <f t="shared" si="10"/>
        <v/>
      </c>
      <c r="V13" s="50" t="str">
        <f t="shared" si="11"/>
        <v/>
      </c>
      <c r="W13" s="52"/>
      <c r="X13" s="152"/>
      <c r="Y13" s="152"/>
      <c r="Z13" s="44"/>
      <c r="AA13" s="143" t="s">
        <v>34</v>
      </c>
      <c r="AB13" s="103">
        <v>3012</v>
      </c>
      <c r="AC13" s="139"/>
      <c r="AD13" s="50">
        <f t="shared" ref="AD13" si="33">IF(AG13&lt;&gt;"",AG13,3)*IF(AC13="A",4,IF(AC13="B",3,IF(AC13="C",2,IF(AC13="D",1,IF(AND(AC13&gt;=0,AC13&lt;=4,ISNUMBER(AC13)),AC13,0)))))</f>
        <v>0</v>
      </c>
      <c r="AE13" s="50" t="str">
        <f t="shared" ref="AE13" si="34">IF(OR(AC13="A",AC13="B",AC13="C",AC13="D",AC13="F",AND(AC13&gt;=0,AC13&lt;=4,ISNUMBER(AC13))),IF(AG13&lt;&gt;"",AG13,3),"")</f>
        <v/>
      </c>
      <c r="AF13" s="50" t="str">
        <f t="shared" ref="AF13" si="35">IF(OR(AC13="A",AC13="B",AC13="C",AC13="D",AC13="P",AND(AC13&gt;=0,AC13&lt;=4,ISNUMBER(AC13))),IF(AG13&lt;&gt;"",AG13,3),"")</f>
        <v/>
      </c>
      <c r="AG13" s="52">
        <v>2</v>
      </c>
      <c r="AH13" s="151"/>
      <c r="AI13" s="151"/>
    </row>
    <row r="14" spans="1:45" x14ac:dyDescent="0.15">
      <c r="A14" s="49" t="s">
        <v>32</v>
      </c>
      <c r="B14" s="136"/>
      <c r="C14" s="155"/>
      <c r="D14" s="156"/>
      <c r="E14" s="50">
        <f t="shared" ref="E14" si="36">IF(H14&lt;&gt;"",H14,3)*IF(C14="A",4,IF(C14="B",3,IF(C14="C",2,IF(C14="D",1,IF(AND(C14&gt;=0,C14&lt;=4,ISNUMBER(C14)),C14,0)))))</f>
        <v>0</v>
      </c>
      <c r="F14" s="50" t="str">
        <f t="shared" ref="F14" si="37">IF(OR(C14="A",C14="B",C14="C",C14="D",C14="F",AND(C14&gt;=0,C14&lt;=4,ISNUMBER(C14))),IF(H14&lt;&gt;"",H14,3),"")</f>
        <v/>
      </c>
      <c r="G14" s="50" t="str">
        <f t="shared" ref="G14" si="38">IF(OR(C14="A",C14="B",C14="C",C14="D",C14="P",AND(C14&gt;=0,C14&lt;=4,ISNUMBER(C14))),IF(H14&lt;&gt;"",H14,3),"")</f>
        <v/>
      </c>
      <c r="H14" s="52"/>
      <c r="I14" s="157"/>
      <c r="J14" s="157"/>
      <c r="K14" s="157"/>
      <c r="L14" s="157"/>
      <c r="M14" s="51"/>
      <c r="N14" s="51"/>
      <c r="O14" s="51"/>
      <c r="P14" s="44"/>
      <c r="Q14" s="130" t="s">
        <v>72</v>
      </c>
      <c r="R14" s="131">
        <v>2713</v>
      </c>
      <c r="S14" s="138"/>
      <c r="T14" s="50">
        <f t="shared" si="9"/>
        <v>0</v>
      </c>
      <c r="U14" s="50" t="str">
        <f t="shared" si="10"/>
        <v/>
      </c>
      <c r="V14" s="50" t="str">
        <f t="shared" si="11"/>
        <v/>
      </c>
      <c r="W14" s="52"/>
      <c r="X14" s="152"/>
      <c r="Y14" s="152"/>
      <c r="Z14" s="53"/>
      <c r="AA14" s="143" t="s">
        <v>34</v>
      </c>
      <c r="AB14" s="103">
        <v>3013</v>
      </c>
      <c r="AC14" s="144"/>
      <c r="AD14" s="50">
        <f t="shared" ref="AD14" si="39">IF(AG14&lt;&gt;"",AG14,3)*IF(AC14="A",4,IF(AC14="B",3,IF(AC14="C",2,IF(AC14="D",1,IF(AND(AC14&gt;=0,AC14&lt;=4,ISNUMBER(AC14)),AC14,0)))))</f>
        <v>0</v>
      </c>
      <c r="AE14" s="50" t="str">
        <f t="shared" ref="AE14" si="40">IF(OR(AC14="A",AC14="B",AC14="C",AC14="D",AC14="F",AND(AC14&gt;=0,AC14&lt;=4,ISNUMBER(AC14))),IF(AG14&lt;&gt;"",AG14,3),"")</f>
        <v/>
      </c>
      <c r="AF14" s="50" t="str">
        <f t="shared" ref="AF14" si="41">IF(OR(AC14="A",AC14="B",AC14="C",AC14="D",AC14="P",AND(AC14&gt;=0,AC14&lt;=4,ISNUMBER(AC14))),IF(AG14&lt;&gt;"",AG14,3),"")</f>
        <v/>
      </c>
      <c r="AG14" s="52"/>
      <c r="AH14" s="151"/>
      <c r="AI14" s="151"/>
      <c r="AK14" s="148"/>
      <c r="AL14" s="148"/>
      <c r="AM14" s="148"/>
      <c r="AN14" s="148"/>
      <c r="AO14" s="148"/>
      <c r="AP14" s="148"/>
      <c r="AQ14" s="148"/>
      <c r="AR14" s="148"/>
      <c r="AS14" s="148"/>
    </row>
    <row r="15" spans="1:45" ht="12.75" customHeight="1" x14ac:dyDescent="0.15">
      <c r="A15" s="49" t="s">
        <v>33</v>
      </c>
      <c r="B15" s="136">
        <v>1113</v>
      </c>
      <c r="C15" s="155"/>
      <c r="D15" s="156"/>
      <c r="E15" s="50">
        <f t="shared" si="0"/>
        <v>0</v>
      </c>
      <c r="F15" s="50" t="str">
        <f t="shared" si="1"/>
        <v/>
      </c>
      <c r="G15" s="50" t="str">
        <f t="shared" si="2"/>
        <v/>
      </c>
      <c r="H15" s="52"/>
      <c r="I15" s="157"/>
      <c r="J15" s="157"/>
      <c r="K15" s="157"/>
      <c r="L15" s="157"/>
      <c r="M15" s="51"/>
      <c r="N15" s="51"/>
      <c r="O15" s="51"/>
      <c r="P15" s="44"/>
      <c r="Q15" s="143" t="s">
        <v>31</v>
      </c>
      <c r="R15" s="103">
        <v>3423</v>
      </c>
      <c r="S15" s="138"/>
      <c r="T15" s="50">
        <f t="shared" si="9"/>
        <v>0</v>
      </c>
      <c r="U15" s="50" t="str">
        <f t="shared" si="10"/>
        <v/>
      </c>
      <c r="V15" s="50" t="str">
        <f t="shared" si="11"/>
        <v/>
      </c>
      <c r="W15" s="52"/>
      <c r="X15" s="152"/>
      <c r="Y15" s="152"/>
      <c r="Z15" s="44"/>
      <c r="AA15" s="145"/>
      <c r="AB15" s="145"/>
      <c r="AC15" s="145"/>
      <c r="AD15" s="145"/>
      <c r="AE15" s="145"/>
      <c r="AF15" s="145"/>
      <c r="AG15" s="145"/>
      <c r="AH15" s="145"/>
      <c r="AI15" s="145"/>
    </row>
    <row r="16" spans="1:45" ht="12.75" customHeight="1" x14ac:dyDescent="0.15">
      <c r="A16" s="49" t="s">
        <v>33</v>
      </c>
      <c r="B16" s="116">
        <v>1111</v>
      </c>
      <c r="C16" s="155"/>
      <c r="D16" s="156"/>
      <c r="E16" s="50">
        <f t="shared" ref="E16" si="42">IF(H16&lt;&gt;"",H16,3)*IF(C16="A",4,IF(C16="B",3,IF(C16="C",2,IF(C16="D",1,IF(AND(C16&gt;=0,C16&lt;=4,ISNUMBER(C16)),C16,0)))))</f>
        <v>0</v>
      </c>
      <c r="F16" s="50" t="str">
        <f t="shared" ref="F16" si="43">IF(OR(C16="A",C16="B",C16="C",C16="D",C16="F",AND(C16&gt;=0,C16&lt;=4,ISNUMBER(C16))),IF(H16&lt;&gt;"",H16,3),"")</f>
        <v/>
      </c>
      <c r="G16" s="50" t="str">
        <f t="shared" ref="G16" si="44">IF(OR(C16="A",C16="B",C16="C",C16="D",C16="P",AND(C16&gt;=0,C16&lt;=4,ISNUMBER(C16))),IF(H16&lt;&gt;"",H16,3),"")</f>
        <v/>
      </c>
      <c r="H16" s="52">
        <v>1</v>
      </c>
      <c r="I16" s="157"/>
      <c r="J16" s="157"/>
      <c r="K16" s="157"/>
      <c r="L16" s="157"/>
      <c r="M16" s="51"/>
      <c r="N16" s="51"/>
      <c r="O16" s="51"/>
      <c r="P16" s="53"/>
      <c r="Q16" s="143" t="s">
        <v>31</v>
      </c>
      <c r="R16" s="103">
        <v>3433</v>
      </c>
      <c r="S16" s="138"/>
      <c r="T16" s="50">
        <f t="shared" si="9"/>
        <v>0</v>
      </c>
      <c r="U16" s="50" t="str">
        <f t="shared" si="10"/>
        <v/>
      </c>
      <c r="V16" s="50" t="str">
        <f t="shared" si="11"/>
        <v/>
      </c>
      <c r="W16" s="52"/>
      <c r="X16" s="152"/>
      <c r="Y16" s="152"/>
      <c r="Z16" s="44"/>
      <c r="AA16" s="145"/>
      <c r="AB16" s="145"/>
      <c r="AC16" s="145"/>
      <c r="AD16" s="145"/>
      <c r="AE16" s="145"/>
      <c r="AF16" s="145"/>
      <c r="AG16" s="145"/>
      <c r="AH16" s="145"/>
      <c r="AI16" s="145"/>
      <c r="AK16" s="150"/>
      <c r="AL16" s="150"/>
      <c r="AM16" s="150"/>
      <c r="AN16" s="150"/>
      <c r="AO16" s="150"/>
      <c r="AP16" s="150"/>
      <c r="AQ16" s="150"/>
      <c r="AR16" s="150"/>
      <c r="AS16" s="150"/>
    </row>
    <row r="17" spans="1:45" ht="12.75" customHeight="1" x14ac:dyDescent="0.15">
      <c r="A17" s="147" t="s">
        <v>34</v>
      </c>
      <c r="B17" s="116">
        <v>1314</v>
      </c>
      <c r="C17" s="155"/>
      <c r="D17" s="156"/>
      <c r="E17" s="50">
        <f t="shared" si="0"/>
        <v>0</v>
      </c>
      <c r="F17" s="50" t="str">
        <f t="shared" si="1"/>
        <v/>
      </c>
      <c r="G17" s="50" t="str">
        <f t="shared" si="2"/>
        <v/>
      </c>
      <c r="H17" s="52">
        <v>4</v>
      </c>
      <c r="I17" s="157"/>
      <c r="J17" s="157"/>
      <c r="K17" s="157"/>
      <c r="L17" s="157"/>
      <c r="M17" s="51"/>
      <c r="N17" s="51"/>
      <c r="O17" s="51"/>
      <c r="P17" s="44"/>
      <c r="Q17" s="143" t="s">
        <v>31</v>
      </c>
      <c r="R17" s="103">
        <v>3444</v>
      </c>
      <c r="S17" s="138"/>
      <c r="T17" s="50">
        <f t="shared" ref="T17:T18" si="45">IF(W17&lt;&gt;"",W17,3)*IF(S17="A",4,IF(S17="B",3,IF(S17="C",2,IF(S17="D",1,IF(AND(S17&gt;=0,S17&lt;=4,ISNUMBER(S17)),S17,0)))))</f>
        <v>0</v>
      </c>
      <c r="U17" s="50" t="str">
        <f t="shared" ref="U17:U18" si="46">IF(OR(S17="A",S17="B",S17="C",S17="D",S17="F",AND(S17&gt;=0,S17&lt;=4,ISNUMBER(S17))),IF(W17&lt;&gt;"",W17,3),"")</f>
        <v/>
      </c>
      <c r="V17" s="50" t="str">
        <f t="shared" ref="V17:V18" si="47">IF(OR(S17="A",S17="B",S17="C",S17="D",S17="P",AND(S17&gt;=0,S17&lt;=4,ISNUMBER(S17))),IF(W17&lt;&gt;"",W17,3),"")</f>
        <v/>
      </c>
      <c r="W17" s="52">
        <v>4</v>
      </c>
      <c r="X17" s="152"/>
      <c r="Y17" s="152"/>
      <c r="Z17" s="44"/>
      <c r="AA17" s="145"/>
      <c r="AB17" s="145"/>
      <c r="AC17" s="145"/>
      <c r="AD17" s="145"/>
      <c r="AE17" s="145"/>
      <c r="AF17" s="145"/>
      <c r="AG17" s="145"/>
      <c r="AH17" s="145"/>
      <c r="AI17" s="145"/>
      <c r="AK17" s="150"/>
      <c r="AL17" s="150"/>
      <c r="AM17" s="150"/>
      <c r="AN17" s="150"/>
      <c r="AO17" s="150"/>
      <c r="AP17" s="150"/>
      <c r="AQ17" s="150"/>
      <c r="AR17" s="150"/>
      <c r="AS17" s="150"/>
    </row>
    <row r="18" spans="1:45" x14ac:dyDescent="0.15">
      <c r="A18" s="147" t="s">
        <v>34</v>
      </c>
      <c r="B18" s="116">
        <v>1515</v>
      </c>
      <c r="C18" s="155"/>
      <c r="D18" s="156"/>
      <c r="E18" s="50">
        <f t="shared" si="0"/>
        <v>0</v>
      </c>
      <c r="F18" s="50" t="str">
        <f t="shared" si="1"/>
        <v/>
      </c>
      <c r="G18" s="50" t="str">
        <f t="shared" si="2"/>
        <v/>
      </c>
      <c r="H18" s="52">
        <v>5</v>
      </c>
      <c r="I18" s="157"/>
      <c r="J18" s="157"/>
      <c r="K18" s="157"/>
      <c r="L18" s="157"/>
      <c r="M18" s="51"/>
      <c r="N18" s="51"/>
      <c r="O18" s="51"/>
      <c r="P18" s="44"/>
      <c r="Q18" s="143" t="s">
        <v>31</v>
      </c>
      <c r="R18" s="103">
        <v>3543</v>
      </c>
      <c r="S18" s="138"/>
      <c r="T18" s="50">
        <f t="shared" si="45"/>
        <v>0</v>
      </c>
      <c r="U18" s="50" t="str">
        <f t="shared" si="46"/>
        <v/>
      </c>
      <c r="V18" s="50" t="str">
        <f t="shared" si="47"/>
        <v/>
      </c>
      <c r="W18" s="52"/>
      <c r="X18" s="152"/>
      <c r="Y18" s="152"/>
      <c r="Z18" s="44"/>
      <c r="AA18" s="145"/>
      <c r="AB18" s="145"/>
      <c r="AC18" s="145"/>
      <c r="AD18" s="145"/>
      <c r="AE18" s="145"/>
      <c r="AF18" s="145"/>
      <c r="AG18" s="145"/>
      <c r="AH18" s="145"/>
      <c r="AI18" s="145"/>
    </row>
    <row r="19" spans="1:45" x14ac:dyDescent="0.15">
      <c r="A19" s="147" t="s">
        <v>29</v>
      </c>
      <c r="B19" s="116">
        <v>1113</v>
      </c>
      <c r="C19" s="155"/>
      <c r="D19" s="156"/>
      <c r="E19" s="50">
        <f t="shared" si="0"/>
        <v>0</v>
      </c>
      <c r="F19" s="50" t="str">
        <f t="shared" si="1"/>
        <v/>
      </c>
      <c r="G19" s="50" t="str">
        <f t="shared" si="2"/>
        <v/>
      </c>
      <c r="H19" s="52"/>
      <c r="I19" s="157"/>
      <c r="J19" s="157"/>
      <c r="K19" s="157"/>
      <c r="L19" s="157"/>
      <c r="M19" s="51"/>
      <c r="N19" s="51"/>
      <c r="O19" s="51"/>
      <c r="P19" s="44"/>
      <c r="Q19" s="143" t="s">
        <v>31</v>
      </c>
      <c r="R19" s="103">
        <v>3653</v>
      </c>
      <c r="S19" s="138"/>
      <c r="T19" s="50">
        <f t="shared" si="9"/>
        <v>0</v>
      </c>
      <c r="U19" s="50" t="str">
        <f t="shared" si="10"/>
        <v/>
      </c>
      <c r="V19" s="50" t="str">
        <f t="shared" si="11"/>
        <v/>
      </c>
      <c r="W19" s="52"/>
      <c r="X19" s="152"/>
      <c r="Y19" s="152"/>
      <c r="Z19" s="44"/>
      <c r="AA19" s="145"/>
      <c r="AB19" s="145"/>
      <c r="AC19" s="145"/>
      <c r="AD19" s="145"/>
      <c r="AE19" s="145"/>
      <c r="AF19" s="145"/>
      <c r="AG19" s="145"/>
      <c r="AH19" s="145"/>
      <c r="AI19" s="145"/>
    </row>
    <row r="20" spans="1:45" x14ac:dyDescent="0.15">
      <c r="A20" s="49" t="s">
        <v>35</v>
      </c>
      <c r="B20" s="116"/>
      <c r="C20" s="155"/>
      <c r="D20" s="156"/>
      <c r="E20" s="50">
        <f t="shared" ref="E20:E21" si="48">IF(H20&lt;&gt;"",H20,3)*IF(C20="A",4,IF(C20="B",3,IF(C20="C",2,IF(C20="D",1,IF(AND(C20&gt;=0,C20&lt;=4,ISNUMBER(C20)),C20,0)))))</f>
        <v>0</v>
      </c>
      <c r="F20" s="50" t="str">
        <f t="shared" ref="F20:F21" si="49">IF(OR(C20="A",C20="B",C20="C",C20="D",C20="F",AND(C20&gt;=0,C20&lt;=4,ISNUMBER(C20))),IF(H20&lt;&gt;"",H20,3),"")</f>
        <v/>
      </c>
      <c r="G20" s="50" t="str">
        <f t="shared" ref="G20:G21" si="50">IF(OR(C20="A",C20="B",C20="C",C20="D",C20="P",AND(C20&gt;=0,C20&lt;=4,ISNUMBER(C20))),IF(H20&lt;&gt;"",H20,3),"")</f>
        <v/>
      </c>
      <c r="H20" s="52"/>
      <c r="I20" s="157"/>
      <c r="J20" s="157"/>
      <c r="K20" s="157"/>
      <c r="L20" s="157"/>
      <c r="M20" s="51"/>
      <c r="N20" s="51"/>
      <c r="O20" s="51"/>
      <c r="P20" s="44"/>
      <c r="Q20" s="126"/>
      <c r="R20" s="126"/>
      <c r="S20" s="126"/>
      <c r="T20" s="126"/>
      <c r="U20" s="126"/>
      <c r="V20" s="126"/>
      <c r="W20" s="126"/>
      <c r="X20" s="126"/>
      <c r="Y20" s="126"/>
      <c r="Z20" s="76"/>
      <c r="AA20" s="145"/>
      <c r="AB20" s="145"/>
      <c r="AC20" s="145"/>
      <c r="AD20" s="145"/>
      <c r="AE20" s="145"/>
      <c r="AF20" s="145"/>
      <c r="AG20" s="145"/>
      <c r="AH20" s="145"/>
      <c r="AI20" s="145"/>
    </row>
    <row r="21" spans="1:45" ht="14.25" customHeight="1" x14ac:dyDescent="0.2">
      <c r="A21" s="49" t="s">
        <v>36</v>
      </c>
      <c r="B21" s="116"/>
      <c r="C21" s="155"/>
      <c r="D21" s="156"/>
      <c r="E21" s="50">
        <f t="shared" si="48"/>
        <v>0</v>
      </c>
      <c r="F21" s="50" t="str">
        <f t="shared" si="49"/>
        <v/>
      </c>
      <c r="G21" s="50" t="str">
        <f t="shared" si="50"/>
        <v/>
      </c>
      <c r="H21" s="52"/>
      <c r="I21" s="157"/>
      <c r="J21" s="157"/>
      <c r="K21" s="157"/>
      <c r="L21" s="157"/>
      <c r="M21" s="51"/>
      <c r="N21" s="51"/>
      <c r="O21" s="51"/>
      <c r="P21" s="44"/>
      <c r="Q21" s="178"/>
      <c r="R21" s="179"/>
      <c r="S21" s="179"/>
      <c r="T21" s="179"/>
      <c r="U21" s="179"/>
      <c r="V21" s="179"/>
      <c r="W21" s="179"/>
      <c r="X21" s="43" t="s">
        <v>37</v>
      </c>
      <c r="Y21" s="48"/>
      <c r="Z21" s="44"/>
      <c r="AA21" s="154" t="s">
        <v>77</v>
      </c>
      <c r="AB21" s="154"/>
      <c r="AC21" s="154"/>
      <c r="AD21" s="154"/>
      <c r="AE21" s="154"/>
      <c r="AF21" s="154"/>
      <c r="AG21" s="154"/>
      <c r="AH21" s="154"/>
      <c r="AI21" s="154"/>
      <c r="AM21" s="111"/>
    </row>
    <row r="22" spans="1:45" x14ac:dyDescent="0.15">
      <c r="A22" s="67"/>
      <c r="B22" s="66"/>
      <c r="C22" s="80"/>
      <c r="D22" s="84"/>
      <c r="E22" s="77"/>
      <c r="F22" s="77"/>
      <c r="G22" s="77"/>
      <c r="H22" s="69"/>
      <c r="I22" s="85"/>
      <c r="J22" s="85"/>
      <c r="K22" s="85"/>
      <c r="L22" s="85"/>
      <c r="M22" s="51"/>
      <c r="N22" s="51"/>
      <c r="O22" s="51"/>
      <c r="P22" s="44"/>
      <c r="Q22" s="54" t="s">
        <v>38</v>
      </c>
      <c r="R22" s="51"/>
      <c r="S22" s="48"/>
      <c r="T22" s="48"/>
      <c r="U22" s="48"/>
      <c r="V22" s="55"/>
      <c r="W22" s="48"/>
      <c r="X22" s="48"/>
      <c r="Y22" s="115"/>
      <c r="Z22" s="44"/>
      <c r="AA22" s="143" t="s">
        <v>31</v>
      </c>
      <c r="AB22" s="103">
        <v>4863</v>
      </c>
      <c r="AC22" s="139"/>
      <c r="AD22" s="50">
        <f t="shared" ref="AD22" si="51">IF(AG22&lt;&gt;"",AG22,3)*IF(AC22="A",4,IF(AC22="B",3,IF(AC22="C",2,IF(AC22="D",1,IF(AND(AC22&gt;=0,AC22&lt;=4,ISNUMBER(AC22)),AC22,0)))))</f>
        <v>0</v>
      </c>
      <c r="AE22" s="50" t="str">
        <f t="shared" ref="AE22" si="52">IF(OR(AC22="A",AC22="B",AC22="C",AC22="D",AC22="F",AND(AC22&gt;=0,AC22&lt;=4,ISNUMBER(AC22))),IF(AG22&lt;&gt;"",AG22,3),"")</f>
        <v/>
      </c>
      <c r="AF22" s="50" t="str">
        <f t="shared" ref="AF22" si="53">IF(OR(AC22="A",AC22="B",AC22="C",AC22="D",AC22="P",AND(AC22&gt;=0,AC22&lt;=4,ISNUMBER(AC22))),IF(AG22&lt;&gt;"",AG22,3),"")</f>
        <v/>
      </c>
      <c r="AG22" s="52"/>
      <c r="AH22" s="151"/>
      <c r="AI22" s="151"/>
      <c r="AM22" s="111"/>
    </row>
    <row r="23" spans="1:45" ht="14" thickBot="1" x14ac:dyDescent="0.2">
      <c r="A23" s="174"/>
      <c r="B23" s="174"/>
      <c r="C23" s="174"/>
      <c r="D23" s="174"/>
      <c r="E23" s="174"/>
      <c r="F23" s="174"/>
      <c r="G23" s="174"/>
      <c r="H23" s="174"/>
      <c r="I23" s="174"/>
      <c r="J23" s="174"/>
      <c r="K23" s="174"/>
      <c r="L23" s="174"/>
      <c r="M23" s="51"/>
      <c r="N23" s="51"/>
      <c r="O23" s="51"/>
      <c r="P23" s="44"/>
      <c r="Q23" s="165">
        <f>SUM(G7:G19,V7:V19,AF7:AF14,AF27:AF29,AF22,AF34:AF35,AF39:AF42,G27:G42,O27:O42)</f>
        <v>0</v>
      </c>
      <c r="R23" s="165"/>
      <c r="S23" s="48" t="s">
        <v>39</v>
      </c>
      <c r="T23" s="48"/>
      <c r="U23" s="48"/>
      <c r="V23" s="48"/>
      <c r="W23" s="48"/>
      <c r="X23" s="48"/>
      <c r="Y23" s="48"/>
      <c r="Z23" s="44"/>
      <c r="AA23" s="143"/>
      <c r="AB23" s="104"/>
      <c r="AC23" s="65"/>
      <c r="AD23" s="50"/>
      <c r="AE23" s="50"/>
      <c r="AF23" s="50"/>
      <c r="AG23" s="52"/>
      <c r="AH23" s="146"/>
      <c r="AI23" s="146"/>
      <c r="AM23" s="111"/>
    </row>
    <row r="24" spans="1:45" ht="15" thickTop="1" thickBot="1" x14ac:dyDescent="0.2">
      <c r="A24" s="38" t="s">
        <v>50</v>
      </c>
      <c r="B24" s="38"/>
      <c r="C24" s="48"/>
      <c r="D24" s="48"/>
      <c r="E24" s="48"/>
      <c r="F24" s="48"/>
      <c r="G24" s="48"/>
      <c r="H24" s="48"/>
      <c r="I24" s="48"/>
      <c r="J24" s="48"/>
      <c r="K24" s="48"/>
      <c r="L24" s="48"/>
      <c r="M24" s="51"/>
      <c r="N24" s="51"/>
      <c r="O24" s="51"/>
      <c r="P24" s="44"/>
      <c r="Q24" s="166" t="str">
        <f>IF(SUM(F7:F19,U7:U19,AE7:AE14,AE22,AE34:AE35,AE27:AE29,AE39:AE42,F27:F42,N27:N42)=0,"N/A",ROUNDDOWN(SUM(E7:E19,T7:T19,AD7:AD14,AD22,AD34:AD35,AD27:AD29,AD39:AD42,E27:E42,M27:M42)/SUM(F7:F19,U7:U19,AE7:AE14,AE22,AE34:AE35,AE27:AE29,AE39:AE42,F27:F42,N27:N42),2))</f>
        <v>N/A</v>
      </c>
      <c r="R24" s="166"/>
      <c r="S24" s="48" t="s">
        <v>40</v>
      </c>
      <c r="T24" s="48"/>
      <c r="U24" s="48"/>
      <c r="V24" s="48"/>
      <c r="W24" s="48"/>
      <c r="X24" s="48"/>
      <c r="Y24" s="48"/>
      <c r="Z24" s="44"/>
      <c r="AA24" s="175" t="s">
        <v>81</v>
      </c>
      <c r="AB24" s="175"/>
      <c r="AC24" s="175"/>
      <c r="AD24" s="175"/>
      <c r="AE24" s="175"/>
      <c r="AF24" s="175"/>
      <c r="AG24" s="175"/>
      <c r="AH24" s="175"/>
      <c r="AI24" s="175"/>
    </row>
    <row r="25" spans="1:45" ht="15" thickTop="1" thickBot="1" x14ac:dyDescent="0.2">
      <c r="A25" s="38" t="s">
        <v>42</v>
      </c>
      <c r="B25" s="38"/>
      <c r="C25" s="48"/>
      <c r="D25" s="48"/>
      <c r="E25" s="51"/>
      <c r="F25" s="51"/>
      <c r="G25" s="51"/>
      <c r="H25" s="51"/>
      <c r="I25" s="110" t="s">
        <v>60</v>
      </c>
      <c r="K25" s="63"/>
      <c r="L25" s="63"/>
      <c r="M25" s="126"/>
      <c r="N25" s="126"/>
      <c r="O25" s="126"/>
      <c r="P25" s="63"/>
      <c r="Q25" s="168">
        <f>SUMIF(B7:B19,"&gt;2999",G7:G19)+SUMIF(B27:B42,"&gt;2999",G27:G42)+SUMIF(J27:J42,"&gt;2999",O27:O42)+SUMIF(R7:R19,"&gt;2999",V7:V19)+SUMIF(AB7:AB14,"&gt;2999",AF7:AF14)+SUMIF(AB27:AB29,"&gt;2999",AF27:AF29)+SUMIF(AB22,"&gt;2999",AF22)+SUMIF(AB34:AB35,"&gt;2999",AF34:AF35)+SUMIF(AB39:AB42,"&gt;2999",AF39:AF42)</f>
        <v>0</v>
      </c>
      <c r="R25" s="168"/>
      <c r="S25" s="64" t="s">
        <v>57</v>
      </c>
      <c r="T25" s="48"/>
      <c r="U25" s="48"/>
      <c r="V25" s="48"/>
      <c r="W25" s="48"/>
      <c r="X25" s="48"/>
      <c r="Y25" s="48"/>
      <c r="Z25" s="39"/>
      <c r="AA25" s="143"/>
      <c r="AB25" s="133"/>
      <c r="AC25" s="65"/>
      <c r="AD25" s="50"/>
      <c r="AE25" s="50"/>
      <c r="AF25" s="50"/>
      <c r="AG25" s="52"/>
      <c r="AH25" s="141"/>
      <c r="AI25" s="141"/>
    </row>
    <row r="26" spans="1:45" ht="15" thickTop="1" thickBot="1" x14ac:dyDescent="0.2">
      <c r="A26" s="51" t="s">
        <v>19</v>
      </c>
      <c r="B26" s="51"/>
      <c r="C26" s="51" t="s">
        <v>44</v>
      </c>
      <c r="D26" s="31" t="s">
        <v>45</v>
      </c>
      <c r="E26" s="51"/>
      <c r="F26" s="51"/>
      <c r="G26" s="51"/>
      <c r="H26" s="51"/>
      <c r="I26" s="51" t="s">
        <v>19</v>
      </c>
      <c r="J26" s="51"/>
      <c r="K26" s="51" t="s">
        <v>44</v>
      </c>
      <c r="L26" s="57" t="s">
        <v>45</v>
      </c>
      <c r="M26" s="47" t="s">
        <v>21</v>
      </c>
      <c r="N26" s="47" t="s">
        <v>22</v>
      </c>
      <c r="O26" s="47" t="s">
        <v>23</v>
      </c>
      <c r="P26" s="44"/>
      <c r="Q26" s="168">
        <f>SUMIF(B7:B19,"&gt;2999",F7:F19)+SUMIF(B27:B42,"&gt;2999",F27:F42)+SUMIF(J27:J42,"&gt;2999",N27:N42)+SUMIF(R7:R19,"&gt;2999",U7:U19)+SUMIF(AB7:AB14,"&gt;2999",AE7:AE14)+SUMIF(AB27:AB29,"&gt;2999",AE27:AE29)+SUMIF(AB22,"&gt;2999",AE22)+SUMIF(AB34:AB35,"&gt;2999",AE34:AE35)+SUMIF(AB39:AB42,"&gt;2999",AE39:AE42)</f>
        <v>0</v>
      </c>
      <c r="R26" s="168"/>
      <c r="S26" s="111" t="s">
        <v>58</v>
      </c>
      <c r="T26" s="48"/>
      <c r="U26" s="48"/>
      <c r="V26" s="48"/>
      <c r="W26" s="48"/>
      <c r="X26" s="48"/>
      <c r="Y26" s="48"/>
      <c r="Z26" s="48"/>
      <c r="AA26" s="143"/>
      <c r="AB26" s="133"/>
      <c r="AC26" s="65"/>
      <c r="AD26" s="50"/>
      <c r="AE26" s="50"/>
      <c r="AF26" s="50"/>
      <c r="AG26" s="52"/>
      <c r="AH26" s="141"/>
      <c r="AI26" s="141"/>
    </row>
    <row r="27" spans="1:45" ht="14" thickBot="1" x14ac:dyDescent="0.2">
      <c r="A27" s="71"/>
      <c r="B27" s="72"/>
      <c r="C27" s="73"/>
      <c r="D27" s="58"/>
      <c r="E27" s="117">
        <f t="shared" ref="E27:E42" si="54">D27*IF(OR(C27="A",C27="RA"),4,IF(OR(C27="B",C27="RB"),3,IF(OR(C27="C",C27="RC"),2,IF(OR(C27="D",C27="RD"),1,IF(AND(C27&gt;=0,C27&lt;=4,ISNUMBER(C27)),C27,0)))))</f>
        <v>0</v>
      </c>
      <c r="F27" s="118" t="str">
        <f t="shared" ref="F27:F42" si="55">IF(OR(C27="",D27=""),"",IF(OR(C27="A",C27="B",C27="C",C27="D",C27="F",C27="RA",C27="RB",C27="RC",C27="RD",C27="RF",AND(C27&gt;=0,C27&lt;=4,ISNUMBER(C27))),D27,""))</f>
        <v/>
      </c>
      <c r="G27" s="119" t="str">
        <f t="shared" ref="G27:G42" si="56">IF(OR(C27="",D27=""),"",IF(OR(C27="A",C27="B",C27="C",C27="D",C27="P",AND(C27&gt;=0,C27&lt;=4,ISNUMBER(C27))),D27,""))</f>
        <v/>
      </c>
      <c r="H27" s="59"/>
      <c r="I27" s="71"/>
      <c r="J27" s="72"/>
      <c r="K27" s="73"/>
      <c r="L27" s="58"/>
      <c r="M27" s="44">
        <f t="shared" ref="M27:M42" si="57">L27*IF(OR(K27="A",K27="RA"),4,IF(OR(K27="B",K27="RB"),3,IF(OR(K27="C",K27="RC"),2,IF(OR(K27="D",K27="RD"),1,IF(AND(K27&gt;=0,K27=4,ISNUMBER(K27)),K27,0)))))</f>
        <v>0</v>
      </c>
      <c r="N27" s="44" t="str">
        <f t="shared" ref="N27:N42" si="58">IF(OR(K27="",L27=""),"",IF(OR(K27="A",K27="B",K27="C",K27="D",K27="F",K27="RA",K27="RB",K27="RC",K27="RD",K27="RF",AND(K27&gt;=0,K27&lt;=4,ISNUMBER(K27))),L27,""))</f>
        <v/>
      </c>
      <c r="O27" s="44" t="str">
        <f t="shared" ref="O27:O42" si="59">IF(OR(K27="",L27=""),"",IF(OR(K27="A",K27="B",K27="C",K27="D",K27="P",AND(K27&gt;=0,K27&lt;=4,ISNUMBER(K27))),L27,""))</f>
        <v/>
      </c>
      <c r="P27" s="44"/>
      <c r="Q27" s="170">
        <f>SUMIF(B7:B19,"&gt;2999",E7:E19)+SUMIF(B27:B42,"&gt;2999",E27:E42)+SUMIF(J27:J42,"&gt;2999",M27:M42)+SUMIF(R7:R19,"&gt;2999",T7:T19)+SUMIF(AB7:AB14,"&gt;2999",AD7:AD14)+SUMIF(AB27:AB29,"&gt;2999",AD27:AD29)+SUMIF(AB22,"&gt;2999",AD22)+SUMIF(AB34:AB35,"&gt;2999",AD34:AD35)+SUMIF(AB39:AB42,"&gt;2999",AD39:AD42)</f>
        <v>0</v>
      </c>
      <c r="R27" s="170"/>
      <c r="S27" s="43" t="s">
        <v>41</v>
      </c>
      <c r="T27" s="48"/>
      <c r="U27" s="48"/>
      <c r="V27" s="48"/>
      <c r="W27" s="48"/>
      <c r="X27" s="48"/>
      <c r="Y27" s="48"/>
      <c r="AA27" s="130" t="s">
        <v>31</v>
      </c>
      <c r="AB27" s="131">
        <v>3310</v>
      </c>
      <c r="AC27" s="139"/>
      <c r="AD27" s="50">
        <f t="shared" ref="AD27:AD29" si="60">IF(AG27&lt;&gt;"",AG27,3)*IF(AC27="A",4,IF(AC27="B",3,IF(AC27="C",2,IF(AC27="D",1,IF(AND(AC27&gt;=0,AC27&lt;=4,ISNUMBER(AC27)),AC27,0)))))</f>
        <v>0</v>
      </c>
      <c r="AE27" s="50" t="str">
        <f>IF(OR(AC27="A",AC27="B",AC27="C",AC27="D",AC27="F",AND(AC27&gt;=0,AC27&lt;=4,ISNUMBER(AC27))),IF(AG27&lt;&gt;"",AG27,3),"")</f>
        <v/>
      </c>
      <c r="AF27" s="50" t="str">
        <f>IF(OR(AC27="A",AC27="B",AC27="C",AC27="D",AC27="P",AND(AC27&gt;=0,AC27&lt;=4,ISNUMBER(AC27))),IF(AG27&lt;&gt;"",AG27,3),"")</f>
        <v/>
      </c>
      <c r="AG27" s="52"/>
      <c r="AH27" s="151"/>
      <c r="AI27" s="151"/>
    </row>
    <row r="28" spans="1:45" ht="14.25" customHeight="1" thickBot="1" x14ac:dyDescent="0.2">
      <c r="A28" s="71"/>
      <c r="B28" s="72"/>
      <c r="C28" s="73"/>
      <c r="D28" s="58"/>
      <c r="E28" s="120">
        <f t="shared" si="54"/>
        <v>0</v>
      </c>
      <c r="F28" s="121" t="str">
        <f t="shared" si="55"/>
        <v/>
      </c>
      <c r="G28" s="122" t="str">
        <f t="shared" si="56"/>
        <v/>
      </c>
      <c r="H28" s="60"/>
      <c r="I28" s="71"/>
      <c r="J28" s="72"/>
      <c r="K28" s="73"/>
      <c r="L28" s="58"/>
      <c r="M28" s="44">
        <f t="shared" si="57"/>
        <v>0</v>
      </c>
      <c r="N28" s="44" t="str">
        <f t="shared" si="58"/>
        <v/>
      </c>
      <c r="O28" s="44" t="str">
        <f t="shared" si="59"/>
        <v/>
      </c>
      <c r="P28" s="44"/>
      <c r="Q28" s="171" t="str">
        <f>IF(SUM(Q27)=0,"N/A",Q27/Q26)</f>
        <v>N/A</v>
      </c>
      <c r="R28" s="171"/>
      <c r="S28" s="48" t="s">
        <v>43</v>
      </c>
      <c r="X28" s="48"/>
      <c r="Y28" s="48"/>
      <c r="Z28" s="44"/>
      <c r="AA28" s="130" t="s">
        <v>31</v>
      </c>
      <c r="AB28" s="131">
        <v>3420</v>
      </c>
      <c r="AC28" s="139"/>
      <c r="AD28" s="50">
        <f t="shared" si="60"/>
        <v>0</v>
      </c>
      <c r="AE28" s="50" t="str">
        <f>IF(OR(AC28="A",AC28="B",AC28="C",AC28="D",AC28="F",AND(AC28&gt;=0,AC28&lt;=4,ISNUMBER(AC28))),IF(AG28&lt;&gt;"",AG28,3),"")</f>
        <v/>
      </c>
      <c r="AF28" s="50" t="str">
        <f>IF(OR(AC28="A",AC28="B",AC28="C",AC28="D",AC28="P",AND(AC28&gt;=0,AC28&lt;=4,ISNUMBER(AC28))),IF(AG28&lt;&gt;"",AG28,3),"")</f>
        <v/>
      </c>
      <c r="AG28" s="52"/>
      <c r="AH28" s="151"/>
      <c r="AI28" s="151"/>
    </row>
    <row r="29" spans="1:45" ht="15" customHeight="1" thickTop="1" thickBot="1" x14ac:dyDescent="0.2">
      <c r="A29" s="71"/>
      <c r="B29" s="72"/>
      <c r="C29" s="73"/>
      <c r="D29" s="58"/>
      <c r="E29" s="120">
        <f t="shared" si="54"/>
        <v>0</v>
      </c>
      <c r="F29" s="121" t="str">
        <f t="shared" si="55"/>
        <v/>
      </c>
      <c r="G29" s="122" t="str">
        <f t="shared" si="56"/>
        <v/>
      </c>
      <c r="H29" s="60"/>
      <c r="I29" s="71"/>
      <c r="J29" s="72"/>
      <c r="K29" s="73"/>
      <c r="L29" s="58"/>
      <c r="M29" s="44">
        <f t="shared" si="57"/>
        <v>0</v>
      </c>
      <c r="N29" s="44" t="str">
        <f t="shared" si="58"/>
        <v/>
      </c>
      <c r="O29" s="44" t="str">
        <f t="shared" si="59"/>
        <v/>
      </c>
      <c r="P29" s="44"/>
      <c r="Q29" s="176"/>
      <c r="R29" s="177"/>
      <c r="S29" s="43" t="s">
        <v>46</v>
      </c>
      <c r="T29" s="48"/>
      <c r="U29" s="48"/>
      <c r="V29" s="48"/>
      <c r="W29" s="48"/>
      <c r="X29" s="48"/>
      <c r="Y29" s="48"/>
      <c r="Z29" s="44"/>
      <c r="AA29" s="130" t="s">
        <v>31</v>
      </c>
      <c r="AB29" s="131">
        <v>4910</v>
      </c>
      <c r="AC29" s="139"/>
      <c r="AD29" s="50">
        <f t="shared" si="60"/>
        <v>0</v>
      </c>
      <c r="AE29" s="50" t="str">
        <f>IF(OR(AC29="A",AC29="B",AC29="C",AC29="D",AC29="F",AND(AC29&gt;=0,AC29&lt;=4,ISNUMBER(AC29))),IF(AG29&lt;&gt;"",AG29,3),"")</f>
        <v/>
      </c>
      <c r="AF29" s="50" t="str">
        <f>IF(OR(AC29="A",AC29="B",AC29="C",AC29="D",AC29="P",AND(AC29&gt;=0,AC29&lt;=4,ISNUMBER(AC29))),IF(AG29&lt;&gt;"",AG29,3),"")</f>
        <v/>
      </c>
      <c r="AG29" s="52"/>
      <c r="AH29" s="151"/>
      <c r="AI29" s="151"/>
    </row>
    <row r="30" spans="1:45" ht="18" thickTop="1" thickBot="1" x14ac:dyDescent="0.25">
      <c r="A30" s="71"/>
      <c r="B30" s="72"/>
      <c r="C30" s="73"/>
      <c r="D30" s="58"/>
      <c r="E30" s="120">
        <f t="shared" si="54"/>
        <v>0</v>
      </c>
      <c r="F30" s="121" t="str">
        <f t="shared" si="55"/>
        <v/>
      </c>
      <c r="G30" s="122" t="str">
        <f t="shared" si="56"/>
        <v/>
      </c>
      <c r="H30" s="60"/>
      <c r="I30" s="71"/>
      <c r="J30" s="72"/>
      <c r="K30" s="73"/>
      <c r="L30" s="58"/>
      <c r="M30" s="44">
        <f t="shared" si="57"/>
        <v>0</v>
      </c>
      <c r="N30" s="44" t="str">
        <f t="shared" si="58"/>
        <v/>
      </c>
      <c r="O30" s="44" t="str">
        <f t="shared" si="59"/>
        <v/>
      </c>
      <c r="P30" s="44"/>
      <c r="Q30" s="167">
        <v>120</v>
      </c>
      <c r="R30" s="167"/>
      <c r="S30" s="48" t="s">
        <v>47</v>
      </c>
      <c r="T30" s="48"/>
      <c r="U30" s="48"/>
      <c r="V30" s="48"/>
      <c r="W30" s="48"/>
      <c r="X30" s="51"/>
      <c r="Y30" s="75"/>
      <c r="Z30" s="44"/>
      <c r="AA30" s="149" t="s">
        <v>71</v>
      </c>
      <c r="AB30" s="149"/>
      <c r="AC30" s="149"/>
      <c r="AD30" s="149"/>
      <c r="AE30" s="149"/>
      <c r="AF30" s="149"/>
      <c r="AG30" s="149"/>
      <c r="AH30" s="149"/>
      <c r="AI30" s="149"/>
    </row>
    <row r="31" spans="1:45" ht="17.25" customHeight="1" thickBot="1" x14ac:dyDescent="0.2">
      <c r="A31" s="71"/>
      <c r="B31" s="72"/>
      <c r="C31" s="73"/>
      <c r="D31" s="58"/>
      <c r="E31" s="120">
        <f t="shared" si="54"/>
        <v>0</v>
      </c>
      <c r="F31" s="121" t="str">
        <f t="shared" si="55"/>
        <v/>
      </c>
      <c r="G31" s="122" t="str">
        <f t="shared" si="56"/>
        <v/>
      </c>
      <c r="H31" s="60"/>
      <c r="I31" s="71"/>
      <c r="J31" s="72"/>
      <c r="K31" s="73"/>
      <c r="L31" s="58"/>
      <c r="M31" s="44">
        <f t="shared" si="57"/>
        <v>0</v>
      </c>
      <c r="N31" s="44" t="str">
        <f t="shared" si="58"/>
        <v/>
      </c>
      <c r="O31" s="44" t="str">
        <f t="shared" si="59"/>
        <v/>
      </c>
      <c r="P31" s="44"/>
      <c r="R31" s="51"/>
      <c r="S31" s="51"/>
      <c r="T31" s="51"/>
      <c r="U31" s="51"/>
      <c r="V31" s="51"/>
      <c r="W31" s="51"/>
      <c r="X31" s="51"/>
      <c r="Y31" s="75"/>
      <c r="Z31" s="44"/>
      <c r="AA31" s="142"/>
      <c r="AB31" s="133"/>
      <c r="AC31" s="65"/>
      <c r="AD31" s="50"/>
      <c r="AE31" s="50"/>
      <c r="AF31" s="50"/>
      <c r="AG31" s="52"/>
      <c r="AH31" s="153"/>
      <c r="AI31" s="153"/>
    </row>
    <row r="32" spans="1:45" ht="14" thickBot="1" x14ac:dyDescent="0.2">
      <c r="A32" s="71"/>
      <c r="B32" s="72"/>
      <c r="C32" s="73"/>
      <c r="D32" s="58"/>
      <c r="E32" s="120">
        <f t="shared" si="54"/>
        <v>0</v>
      </c>
      <c r="F32" s="121" t="str">
        <f t="shared" si="55"/>
        <v/>
      </c>
      <c r="G32" s="122" t="str">
        <f t="shared" si="56"/>
        <v/>
      </c>
      <c r="H32" s="60"/>
      <c r="I32" s="71"/>
      <c r="J32" s="72"/>
      <c r="K32" s="73"/>
      <c r="L32" s="58"/>
      <c r="M32" s="44">
        <f t="shared" si="57"/>
        <v>0</v>
      </c>
      <c r="N32" s="44" t="str">
        <f t="shared" si="58"/>
        <v/>
      </c>
      <c r="O32" s="44" t="str">
        <f t="shared" si="59"/>
        <v/>
      </c>
      <c r="P32" s="44"/>
      <c r="Q32" s="132" t="s">
        <v>48</v>
      </c>
      <c r="R32" s="51"/>
      <c r="S32" s="51"/>
      <c r="T32" s="51"/>
      <c r="U32" s="51"/>
      <c r="V32" s="51"/>
      <c r="W32" s="51"/>
      <c r="X32" s="51"/>
      <c r="Y32" s="75"/>
      <c r="Z32" s="44"/>
      <c r="AA32" s="143"/>
      <c r="AB32" s="133"/>
      <c r="AC32" s="65"/>
      <c r="AD32" s="50"/>
      <c r="AE32" s="50"/>
      <c r="AF32" s="50"/>
      <c r="AG32" s="52"/>
      <c r="AH32" s="141"/>
      <c r="AI32" s="141"/>
    </row>
    <row r="33" spans="1:35" ht="14" thickBot="1" x14ac:dyDescent="0.2">
      <c r="A33" s="71"/>
      <c r="B33" s="72"/>
      <c r="C33" s="73"/>
      <c r="D33" s="58"/>
      <c r="E33" s="120">
        <f t="shared" si="54"/>
        <v>0</v>
      </c>
      <c r="F33" s="121" t="str">
        <f t="shared" si="55"/>
        <v/>
      </c>
      <c r="G33" s="122" t="str">
        <f t="shared" si="56"/>
        <v/>
      </c>
      <c r="H33" s="60"/>
      <c r="I33" s="71"/>
      <c r="J33" s="72"/>
      <c r="K33" s="73"/>
      <c r="L33" s="58"/>
      <c r="M33" s="44">
        <f t="shared" si="57"/>
        <v>0</v>
      </c>
      <c r="N33" s="44" t="str">
        <f t="shared" si="58"/>
        <v/>
      </c>
      <c r="O33" s="44" t="str">
        <f t="shared" si="59"/>
        <v/>
      </c>
      <c r="P33" s="44"/>
      <c r="Q33" s="51"/>
      <c r="R33" s="51"/>
      <c r="S33" s="51"/>
      <c r="T33" s="51"/>
      <c r="U33" s="51"/>
      <c r="V33" s="51"/>
      <c r="W33" s="51"/>
      <c r="X33" s="51"/>
      <c r="Y33" s="75"/>
      <c r="Z33" s="44"/>
      <c r="AA33" s="143"/>
      <c r="AB33" s="133"/>
      <c r="AC33" s="65"/>
      <c r="AD33" s="50"/>
      <c r="AE33" s="50"/>
      <c r="AF33" s="50"/>
      <c r="AG33" s="52"/>
      <c r="AH33" s="141"/>
      <c r="AI33" s="141"/>
    </row>
    <row r="34" spans="1:35" ht="14" thickBot="1" x14ac:dyDescent="0.2">
      <c r="A34" s="71"/>
      <c r="B34" s="72"/>
      <c r="C34" s="73"/>
      <c r="D34" s="58"/>
      <c r="E34" s="120">
        <f t="shared" si="54"/>
        <v>0</v>
      </c>
      <c r="F34" s="121" t="str">
        <f t="shared" si="55"/>
        <v/>
      </c>
      <c r="G34" s="122" t="str">
        <f t="shared" si="56"/>
        <v/>
      </c>
      <c r="H34" s="60"/>
      <c r="I34" s="71"/>
      <c r="J34" s="72"/>
      <c r="K34" s="73"/>
      <c r="L34" s="58"/>
      <c r="M34" s="44">
        <f t="shared" si="57"/>
        <v>0</v>
      </c>
      <c r="N34" s="44" t="str">
        <f t="shared" si="58"/>
        <v/>
      </c>
      <c r="O34" s="44" t="str">
        <f t="shared" si="59"/>
        <v/>
      </c>
      <c r="P34" s="44"/>
      <c r="Q34" s="51"/>
      <c r="R34" s="51"/>
      <c r="S34" s="51"/>
      <c r="T34" s="51"/>
      <c r="U34" s="51"/>
      <c r="V34" s="51"/>
      <c r="W34" s="51"/>
      <c r="X34" s="51"/>
      <c r="Y34" s="75"/>
      <c r="Z34" s="44"/>
      <c r="AA34" s="143" t="s">
        <v>31</v>
      </c>
      <c r="AB34" s="131"/>
      <c r="AC34" s="139"/>
      <c r="AD34" s="50">
        <f t="shared" ref="AD34:AD35" si="61">IF(AG34&lt;&gt;"",AG34,3)*IF(AC34="A",4,IF(AC34="B",3,IF(AC34="C",2,IF(AC34="D",1,IF(AND(AC34&gt;=0,AC34&lt;=4,ISNUMBER(AC34)),AC34,0)))))</f>
        <v>0</v>
      </c>
      <c r="AE34" s="50" t="str">
        <f t="shared" ref="AE34:AE35" si="62">IF(OR(AC34="A",AC34="B",AC34="C",AC34="D",AC34="F",AND(AC34&gt;=0,AC34&lt;=4,ISNUMBER(AC34))),IF(AG34&lt;&gt;"",AG34,3),"")</f>
        <v/>
      </c>
      <c r="AF34" s="50" t="str">
        <f t="shared" ref="AF34:AF35" si="63">IF(OR(AC34="A",AC34="B",AC34="C",AC34="D",AC34="P",AND(AC34&gt;=0,AC34&lt;=4,ISNUMBER(AC34))),IF(AG34&lt;&gt;"",AG34,3),"")</f>
        <v/>
      </c>
      <c r="AG34" s="52"/>
      <c r="AH34" s="151"/>
      <c r="AI34" s="151"/>
    </row>
    <row r="35" spans="1:35" ht="14" thickBot="1" x14ac:dyDescent="0.2">
      <c r="A35" s="71"/>
      <c r="B35" s="72"/>
      <c r="C35" s="73"/>
      <c r="D35" s="58"/>
      <c r="E35" s="120">
        <f t="shared" si="54"/>
        <v>0</v>
      </c>
      <c r="F35" s="121" t="str">
        <f t="shared" si="55"/>
        <v/>
      </c>
      <c r="G35" s="122" t="str">
        <f t="shared" si="56"/>
        <v/>
      </c>
      <c r="H35" s="60"/>
      <c r="I35" s="71"/>
      <c r="J35" s="72"/>
      <c r="K35" s="73"/>
      <c r="L35" s="58"/>
      <c r="M35" s="44">
        <f t="shared" si="57"/>
        <v>0</v>
      </c>
      <c r="N35" s="44" t="str">
        <f t="shared" si="58"/>
        <v/>
      </c>
      <c r="O35" s="44" t="str">
        <f t="shared" si="59"/>
        <v/>
      </c>
      <c r="P35" s="44"/>
      <c r="Q35" s="51"/>
      <c r="R35" s="51"/>
      <c r="S35" s="51"/>
      <c r="T35" s="51"/>
      <c r="U35" s="51"/>
      <c r="V35" s="51"/>
      <c r="W35" s="51"/>
      <c r="X35" s="51"/>
      <c r="Y35" s="75"/>
      <c r="Z35" s="44"/>
      <c r="AA35" s="143" t="s">
        <v>31</v>
      </c>
      <c r="AB35" s="131"/>
      <c r="AC35" s="139"/>
      <c r="AD35" s="50">
        <f t="shared" si="61"/>
        <v>0</v>
      </c>
      <c r="AE35" s="50" t="str">
        <f t="shared" si="62"/>
        <v/>
      </c>
      <c r="AF35" s="50" t="str">
        <f t="shared" si="63"/>
        <v/>
      </c>
      <c r="AG35" s="52"/>
      <c r="AH35" s="151"/>
      <c r="AI35" s="151"/>
    </row>
    <row r="36" spans="1:35" ht="14" thickBot="1" x14ac:dyDescent="0.2">
      <c r="A36" s="71"/>
      <c r="B36" s="72"/>
      <c r="C36" s="73"/>
      <c r="D36" s="58"/>
      <c r="E36" s="120">
        <f t="shared" si="54"/>
        <v>0</v>
      </c>
      <c r="F36" s="121" t="str">
        <f t="shared" si="55"/>
        <v/>
      </c>
      <c r="G36" s="122" t="str">
        <f t="shared" si="56"/>
        <v/>
      </c>
      <c r="H36" s="60"/>
      <c r="I36" s="71"/>
      <c r="J36" s="72"/>
      <c r="K36" s="73"/>
      <c r="L36" s="58"/>
      <c r="M36" s="44">
        <f t="shared" si="57"/>
        <v>0</v>
      </c>
      <c r="N36" s="44" t="str">
        <f t="shared" si="58"/>
        <v/>
      </c>
      <c r="O36" s="44" t="str">
        <f t="shared" si="59"/>
        <v/>
      </c>
      <c r="P36" s="44"/>
      <c r="Q36" s="51"/>
      <c r="R36" s="51"/>
      <c r="S36" s="51"/>
      <c r="T36" s="51"/>
      <c r="U36" s="51"/>
      <c r="V36" s="51"/>
      <c r="W36" s="51"/>
      <c r="X36" s="51"/>
      <c r="Y36" s="51"/>
      <c r="Z36" s="44"/>
      <c r="AA36" s="143"/>
      <c r="AB36" s="133"/>
      <c r="AC36" s="65"/>
      <c r="AD36" s="50"/>
      <c r="AE36" s="50"/>
      <c r="AF36" s="50"/>
      <c r="AG36" s="52"/>
      <c r="AH36" s="146"/>
      <c r="AI36" s="146"/>
    </row>
    <row r="37" spans="1:35" ht="15" customHeight="1" thickBot="1" x14ac:dyDescent="0.2">
      <c r="A37" s="71"/>
      <c r="B37" s="72"/>
      <c r="C37" s="73"/>
      <c r="D37" s="58"/>
      <c r="E37" s="120">
        <f t="shared" si="54"/>
        <v>0</v>
      </c>
      <c r="F37" s="121" t="str">
        <f t="shared" si="55"/>
        <v/>
      </c>
      <c r="G37" s="122" t="str">
        <f t="shared" si="56"/>
        <v/>
      </c>
      <c r="H37" s="60"/>
      <c r="I37" s="71"/>
      <c r="J37" s="72"/>
      <c r="K37" s="73"/>
      <c r="L37" s="58"/>
      <c r="M37" s="44">
        <f t="shared" si="57"/>
        <v>0</v>
      </c>
      <c r="N37" s="44" t="str">
        <f t="shared" si="58"/>
        <v/>
      </c>
      <c r="O37" s="44" t="str">
        <f t="shared" si="59"/>
        <v/>
      </c>
      <c r="P37" s="44"/>
      <c r="Q37" s="51"/>
      <c r="R37" s="51"/>
      <c r="S37" s="51"/>
      <c r="T37" s="51"/>
      <c r="U37" s="51"/>
      <c r="V37" s="51"/>
      <c r="W37" s="51"/>
      <c r="X37" s="51"/>
      <c r="Y37" s="51"/>
      <c r="Z37" s="44"/>
      <c r="AA37" s="169" t="s">
        <v>79</v>
      </c>
      <c r="AB37" s="169"/>
      <c r="AC37" s="169"/>
      <c r="AD37" s="169"/>
      <c r="AE37" s="169"/>
      <c r="AF37" s="169"/>
      <c r="AG37" s="169"/>
      <c r="AH37" s="169"/>
      <c r="AI37" s="169"/>
    </row>
    <row r="38" spans="1:35" ht="14" thickBot="1" x14ac:dyDescent="0.2">
      <c r="A38" s="71"/>
      <c r="B38" s="72"/>
      <c r="C38" s="73"/>
      <c r="D38" s="58"/>
      <c r="E38" s="120">
        <f t="shared" si="54"/>
        <v>0</v>
      </c>
      <c r="F38" s="121" t="str">
        <f t="shared" si="55"/>
        <v/>
      </c>
      <c r="G38" s="122" t="str">
        <f t="shared" si="56"/>
        <v/>
      </c>
      <c r="H38" s="60"/>
      <c r="I38" s="71"/>
      <c r="J38" s="72"/>
      <c r="K38" s="73"/>
      <c r="L38" s="58"/>
      <c r="M38" s="44">
        <f t="shared" si="57"/>
        <v>0</v>
      </c>
      <c r="N38" s="44" t="str">
        <f t="shared" si="58"/>
        <v/>
      </c>
      <c r="O38" s="44" t="str">
        <f t="shared" si="59"/>
        <v/>
      </c>
      <c r="P38" s="44"/>
      <c r="Q38" s="51"/>
      <c r="R38" s="51"/>
      <c r="S38" s="51"/>
      <c r="T38" s="51"/>
      <c r="U38" s="51"/>
      <c r="V38" s="51"/>
      <c r="W38" s="51"/>
      <c r="X38" s="51"/>
      <c r="Y38" s="51"/>
      <c r="Z38" s="44"/>
      <c r="AA38" s="169"/>
      <c r="AB38" s="169"/>
      <c r="AC38" s="169"/>
      <c r="AD38" s="169"/>
      <c r="AE38" s="169"/>
      <c r="AF38" s="169"/>
      <c r="AG38" s="169"/>
      <c r="AH38" s="169"/>
      <c r="AI38" s="169"/>
    </row>
    <row r="39" spans="1:35" ht="17.25" customHeight="1" thickBot="1" x14ac:dyDescent="0.2">
      <c r="A39" s="71"/>
      <c r="B39" s="72"/>
      <c r="C39" s="73"/>
      <c r="D39" s="58"/>
      <c r="E39" s="120">
        <f t="shared" si="54"/>
        <v>0</v>
      </c>
      <c r="F39" s="121" t="str">
        <f t="shared" si="55"/>
        <v/>
      </c>
      <c r="G39" s="122" t="str">
        <f t="shared" si="56"/>
        <v/>
      </c>
      <c r="H39" s="60"/>
      <c r="I39" s="71"/>
      <c r="J39" s="72"/>
      <c r="K39" s="73"/>
      <c r="L39" s="58"/>
      <c r="M39" s="44">
        <f t="shared" si="57"/>
        <v>0</v>
      </c>
      <c r="N39" s="44" t="str">
        <f t="shared" si="58"/>
        <v/>
      </c>
      <c r="O39" s="44" t="str">
        <f t="shared" si="59"/>
        <v/>
      </c>
      <c r="P39" s="44"/>
      <c r="Q39" s="51"/>
      <c r="R39" s="51"/>
      <c r="S39" s="51"/>
      <c r="T39" s="51"/>
      <c r="U39" s="51"/>
      <c r="V39" s="51"/>
      <c r="W39" s="51"/>
      <c r="X39" s="51"/>
      <c r="Y39" s="51"/>
      <c r="Z39" s="44"/>
      <c r="AA39" s="130"/>
      <c r="AB39" s="131"/>
      <c r="AC39" s="139"/>
      <c r="AD39" s="50">
        <f t="shared" ref="AD39:AD42" si="64">IF(AG39&lt;&gt;"",AG39,3)*IF(AC39="A",4,IF(AC39="B",3,IF(AC39="C",2,IF(AC39="D",1,IF(AND(AC39&gt;=0,AC39&lt;=4,ISNUMBER(AC39)),AC39,0)))))</f>
        <v>0</v>
      </c>
      <c r="AE39" s="50" t="str">
        <f t="shared" ref="AE39:AE42" si="65">IF(OR(AC39="A",AC39="B",AC39="C",AC39="D",AC39="F",AND(AC39&gt;=0,AC39&lt;=4,ISNUMBER(AC39))),IF(AG39&lt;&gt;"",AG39,3),"")</f>
        <v/>
      </c>
      <c r="AF39" s="50" t="str">
        <f t="shared" ref="AF39:AF42" si="66">IF(OR(AC39="A",AC39="B",AC39="C",AC39="D",AC39="P",AND(AC39&gt;=0,AC39&lt;=4,ISNUMBER(AC39))),IF(AG39&lt;&gt;"",AG39,3),"")</f>
        <v/>
      </c>
      <c r="AG39" s="52"/>
      <c r="AH39" s="151"/>
      <c r="AI39" s="151"/>
    </row>
    <row r="40" spans="1:35" ht="14" thickBot="1" x14ac:dyDescent="0.2">
      <c r="A40" s="71"/>
      <c r="B40" s="72"/>
      <c r="C40" s="73"/>
      <c r="D40" s="58"/>
      <c r="E40" s="120">
        <f t="shared" si="54"/>
        <v>0</v>
      </c>
      <c r="F40" s="121" t="str">
        <f t="shared" si="55"/>
        <v/>
      </c>
      <c r="G40" s="122" t="str">
        <f t="shared" si="56"/>
        <v/>
      </c>
      <c r="H40" s="60"/>
      <c r="I40" s="71"/>
      <c r="J40" s="72"/>
      <c r="K40" s="73"/>
      <c r="L40" s="58"/>
      <c r="M40" s="44">
        <f t="shared" si="57"/>
        <v>0</v>
      </c>
      <c r="N40" s="44" t="str">
        <f t="shared" si="58"/>
        <v/>
      </c>
      <c r="O40" s="44" t="str">
        <f t="shared" si="59"/>
        <v/>
      </c>
      <c r="P40" s="44"/>
      <c r="Q40" s="51"/>
      <c r="R40" s="51"/>
      <c r="S40" s="51"/>
      <c r="T40" s="51"/>
      <c r="U40" s="51"/>
      <c r="V40" s="51"/>
      <c r="W40" s="51"/>
      <c r="X40" s="51"/>
      <c r="Y40" s="51"/>
      <c r="Z40" s="44"/>
      <c r="AA40" s="130"/>
      <c r="AB40" s="131"/>
      <c r="AC40" s="140"/>
      <c r="AD40" s="50">
        <f t="shared" si="64"/>
        <v>0</v>
      </c>
      <c r="AE40" s="50" t="str">
        <f t="shared" si="65"/>
        <v/>
      </c>
      <c r="AF40" s="50" t="str">
        <f t="shared" si="66"/>
        <v/>
      </c>
      <c r="AG40" s="52"/>
      <c r="AH40" s="152"/>
      <c r="AI40" s="152"/>
    </row>
    <row r="41" spans="1:35" ht="14" thickBot="1" x14ac:dyDescent="0.2">
      <c r="A41" s="71"/>
      <c r="B41" s="72"/>
      <c r="C41" s="73"/>
      <c r="D41" s="58"/>
      <c r="E41" s="120">
        <f t="shared" si="54"/>
        <v>0</v>
      </c>
      <c r="F41" s="121" t="str">
        <f t="shared" si="55"/>
        <v/>
      </c>
      <c r="G41" s="122" t="str">
        <f t="shared" si="56"/>
        <v/>
      </c>
      <c r="H41" s="60"/>
      <c r="I41" s="71"/>
      <c r="J41" s="72"/>
      <c r="K41" s="73"/>
      <c r="L41" s="58"/>
      <c r="M41" s="44">
        <f t="shared" si="57"/>
        <v>0</v>
      </c>
      <c r="N41" s="44" t="str">
        <f t="shared" si="58"/>
        <v/>
      </c>
      <c r="O41" s="44" t="str">
        <f t="shared" si="59"/>
        <v/>
      </c>
      <c r="P41" s="44"/>
      <c r="Q41" s="51"/>
      <c r="R41" s="51"/>
      <c r="S41" s="51"/>
      <c r="T41" s="51"/>
      <c r="U41" s="51"/>
      <c r="V41" s="51"/>
      <c r="W41" s="51"/>
      <c r="X41" s="51"/>
      <c r="Y41" s="51"/>
      <c r="Z41" s="44"/>
      <c r="AA41" s="130"/>
      <c r="AB41" s="131"/>
      <c r="AC41" s="140"/>
      <c r="AD41" s="50">
        <f t="shared" si="64"/>
        <v>0</v>
      </c>
      <c r="AE41" s="50" t="str">
        <f t="shared" si="65"/>
        <v/>
      </c>
      <c r="AF41" s="50" t="str">
        <f t="shared" si="66"/>
        <v/>
      </c>
      <c r="AG41" s="52"/>
      <c r="AH41" s="152"/>
      <c r="AI41" s="152"/>
    </row>
    <row r="42" spans="1:35" ht="14" thickBot="1" x14ac:dyDescent="0.2">
      <c r="A42" s="71"/>
      <c r="B42" s="72"/>
      <c r="C42" s="73"/>
      <c r="D42" s="58"/>
      <c r="E42" s="123">
        <f t="shared" si="54"/>
        <v>0</v>
      </c>
      <c r="F42" s="124" t="str">
        <f t="shared" si="55"/>
        <v/>
      </c>
      <c r="G42" s="125" t="str">
        <f t="shared" si="56"/>
        <v/>
      </c>
      <c r="H42" s="60"/>
      <c r="I42" s="71"/>
      <c r="J42" s="72"/>
      <c r="K42" s="73"/>
      <c r="L42" s="58"/>
      <c r="M42" s="37">
        <f t="shared" si="57"/>
        <v>0</v>
      </c>
      <c r="N42" s="37" t="str">
        <f t="shared" si="58"/>
        <v/>
      </c>
      <c r="O42" s="44" t="str">
        <f t="shared" si="59"/>
        <v/>
      </c>
      <c r="P42" s="56"/>
      <c r="Q42" s="51"/>
      <c r="R42" s="51"/>
      <c r="S42" s="51"/>
      <c r="T42" s="51"/>
      <c r="U42" s="51"/>
      <c r="V42" s="51"/>
      <c r="W42" s="51"/>
      <c r="X42" s="51"/>
      <c r="Y42" s="51"/>
      <c r="Z42" s="44"/>
      <c r="AA42" s="130"/>
      <c r="AB42" s="131"/>
      <c r="AC42" s="140"/>
      <c r="AD42" s="50">
        <f t="shared" si="64"/>
        <v>0</v>
      </c>
      <c r="AE42" s="50" t="str">
        <f t="shared" si="65"/>
        <v/>
      </c>
      <c r="AF42" s="50" t="str">
        <f t="shared" si="66"/>
        <v/>
      </c>
      <c r="AG42" s="52"/>
      <c r="AH42" s="152"/>
      <c r="AI42" s="152"/>
    </row>
    <row r="43" spans="1:35" x14ac:dyDescent="0.15">
      <c r="A43" s="81"/>
      <c r="B43" s="81"/>
      <c r="C43" s="81"/>
      <c r="D43" s="81"/>
      <c r="I43" s="81"/>
      <c r="J43" s="81"/>
      <c r="K43" s="81"/>
      <c r="L43" s="81"/>
      <c r="M43" s="56"/>
      <c r="N43" s="56"/>
      <c r="O43" s="40"/>
      <c r="P43" s="56"/>
      <c r="Q43" s="48"/>
      <c r="R43" s="48"/>
      <c r="S43" s="48"/>
      <c r="T43" s="48"/>
      <c r="U43" s="48"/>
      <c r="V43" s="48"/>
      <c r="W43" s="48"/>
      <c r="X43" s="48"/>
      <c r="Y43" s="48"/>
      <c r="Z43" s="44"/>
      <c r="AA43" s="130"/>
      <c r="AB43" s="133"/>
      <c r="AC43" s="68"/>
      <c r="AD43" s="50"/>
      <c r="AE43" s="50"/>
      <c r="AF43" s="50"/>
      <c r="AG43" s="52"/>
      <c r="AH43" s="164"/>
      <c r="AI43" s="164"/>
    </row>
    <row r="44" spans="1:35" x14ac:dyDescent="0.15">
      <c r="A44" s="56"/>
      <c r="B44" s="56"/>
      <c r="C44" s="56"/>
      <c r="D44" s="56"/>
      <c r="E44" s="40"/>
      <c r="F44" s="40"/>
      <c r="G44" s="40"/>
      <c r="H44" s="40"/>
      <c r="I44" s="56"/>
      <c r="J44" s="56"/>
      <c r="K44" s="56"/>
      <c r="L44" s="56"/>
      <c r="Q44" s="48"/>
      <c r="R44" s="48"/>
      <c r="S44" s="48"/>
      <c r="T44" s="48"/>
      <c r="U44" s="48"/>
      <c r="V44" s="48"/>
      <c r="W44" s="48"/>
      <c r="X44" s="48"/>
      <c r="Y44" s="48"/>
      <c r="Z44" s="56"/>
      <c r="AA44" s="134"/>
      <c r="AB44" s="133"/>
      <c r="AC44" s="65"/>
      <c r="AD44" s="50"/>
      <c r="AE44" s="50"/>
      <c r="AF44" s="50"/>
      <c r="AG44" s="52"/>
      <c r="AH44" s="135"/>
      <c r="AI44" s="135"/>
    </row>
    <row r="45" spans="1:35" x14ac:dyDescent="0.15">
      <c r="A45" s="56"/>
      <c r="B45" s="56"/>
      <c r="C45" s="56"/>
      <c r="D45" s="56"/>
      <c r="E45" s="40"/>
      <c r="F45" s="40"/>
      <c r="G45" s="40"/>
      <c r="H45" s="40"/>
      <c r="I45" s="56"/>
      <c r="J45" s="56"/>
      <c r="K45" s="56"/>
      <c r="L45" s="56"/>
      <c r="Q45" s="82"/>
      <c r="R45" s="82"/>
      <c r="S45" s="82"/>
      <c r="T45" s="82"/>
      <c r="U45" s="82"/>
      <c r="V45" s="82"/>
      <c r="W45" s="82"/>
      <c r="X45" s="82"/>
      <c r="Y45" s="82"/>
      <c r="Z45" s="56"/>
      <c r="AA45" s="134"/>
      <c r="AB45" s="133"/>
      <c r="AC45" s="65"/>
      <c r="AD45" s="50"/>
      <c r="AE45" s="50"/>
      <c r="AF45" s="50"/>
      <c r="AG45" s="52"/>
      <c r="AH45" s="153"/>
      <c r="AI45" s="153"/>
    </row>
    <row r="46" spans="1:35" x14ac:dyDescent="0.15">
      <c r="Q46" s="70"/>
      <c r="R46" s="70"/>
      <c r="S46" s="70"/>
      <c r="T46" s="70"/>
      <c r="U46" s="70"/>
      <c r="V46" s="70"/>
      <c r="W46" s="70"/>
      <c r="X46" s="70"/>
      <c r="Y46" s="70"/>
      <c r="AA46" s="134"/>
      <c r="AB46" s="133"/>
      <c r="AC46" s="65"/>
      <c r="AD46" s="50"/>
      <c r="AE46" s="50"/>
      <c r="AF46" s="50"/>
      <c r="AG46" s="52"/>
      <c r="AH46" s="153"/>
      <c r="AI46" s="153"/>
    </row>
    <row r="47" spans="1:35" x14ac:dyDescent="0.15">
      <c r="Q47" s="70"/>
      <c r="R47" s="70"/>
      <c r="S47" s="70"/>
      <c r="T47" s="70"/>
      <c r="U47" s="70"/>
      <c r="V47" s="70"/>
      <c r="W47" s="70"/>
      <c r="X47" s="70"/>
      <c r="Y47" s="70"/>
      <c r="AA47" s="134"/>
      <c r="AB47" s="133"/>
      <c r="AC47" s="65"/>
      <c r="AD47" s="50"/>
      <c r="AE47" s="50"/>
      <c r="AF47" s="50"/>
      <c r="AG47" s="52"/>
      <c r="AH47" s="153"/>
      <c r="AI47" s="153"/>
    </row>
    <row r="48" spans="1:35" x14ac:dyDescent="0.15">
      <c r="Q48" s="39"/>
      <c r="R48" s="39"/>
      <c r="S48" s="39"/>
      <c r="T48" s="39"/>
      <c r="U48" s="39"/>
      <c r="V48" s="39"/>
      <c r="W48" s="39"/>
      <c r="X48" s="39"/>
      <c r="Y48" s="39"/>
      <c r="AA48" s="128"/>
      <c r="AB48" s="129"/>
      <c r="AC48" s="65"/>
      <c r="AD48" s="50"/>
      <c r="AE48" s="50"/>
      <c r="AF48" s="50"/>
      <c r="AG48" s="52"/>
      <c r="AH48" s="127"/>
      <c r="AI48" s="127"/>
    </row>
    <row r="49" spans="17:35" x14ac:dyDescent="0.15">
      <c r="Q49" s="39"/>
      <c r="R49" s="39"/>
      <c r="S49" s="39"/>
      <c r="T49" s="39"/>
      <c r="U49" s="39"/>
      <c r="V49" s="39"/>
      <c r="W49" s="39"/>
      <c r="X49" s="39"/>
      <c r="Y49" s="39"/>
      <c r="AA49" s="49"/>
      <c r="AB49" s="62"/>
      <c r="AC49" s="80"/>
      <c r="AD49" s="77"/>
      <c r="AE49" s="77"/>
      <c r="AF49" s="77"/>
      <c r="AG49" s="69"/>
      <c r="AH49" s="79"/>
      <c r="AI49" s="83"/>
    </row>
    <row r="50" spans="17:35" x14ac:dyDescent="0.15">
      <c r="Q50" s="39"/>
      <c r="R50" s="39"/>
      <c r="S50" s="39"/>
      <c r="T50" s="39"/>
      <c r="U50" s="39"/>
      <c r="V50" s="39"/>
      <c r="W50" s="39"/>
      <c r="X50" s="39"/>
      <c r="Y50" s="39"/>
      <c r="AA50" s="98"/>
      <c r="AB50" s="79"/>
      <c r="AC50" s="80"/>
      <c r="AD50" s="77"/>
      <c r="AE50" s="77"/>
      <c r="AF50" s="77"/>
      <c r="AG50" s="78"/>
      <c r="AH50" s="79"/>
      <c r="AI50" s="79"/>
    </row>
    <row r="51" spans="17:35" x14ac:dyDescent="0.15">
      <c r="Q51" s="39"/>
      <c r="R51" s="39"/>
      <c r="S51" s="39"/>
      <c r="T51" s="39"/>
      <c r="U51" s="39"/>
      <c r="V51" s="39"/>
      <c r="W51" s="39"/>
      <c r="X51" s="39"/>
      <c r="Y51" s="39"/>
      <c r="AA51" s="99"/>
      <c r="AB51" s="79"/>
      <c r="AC51" s="100"/>
      <c r="AD51" s="77"/>
      <c r="AE51" s="77"/>
      <c r="AF51" s="77"/>
      <c r="AG51" s="78"/>
      <c r="AH51" s="79"/>
      <c r="AI51" s="79"/>
    </row>
    <row r="52" spans="17:35" x14ac:dyDescent="0.15">
      <c r="AA52" s="99"/>
      <c r="AB52" s="79"/>
      <c r="AC52" s="100"/>
      <c r="AD52" s="77"/>
      <c r="AE52" s="77"/>
      <c r="AF52" s="77"/>
      <c r="AG52" s="78"/>
      <c r="AH52" s="79"/>
      <c r="AI52" s="79"/>
    </row>
    <row r="53" spans="17:35" x14ac:dyDescent="0.15">
      <c r="AA53" s="99"/>
      <c r="AB53" s="79"/>
      <c r="AC53" s="100"/>
      <c r="AD53" s="77"/>
      <c r="AE53" s="77"/>
      <c r="AF53" s="77"/>
      <c r="AG53" s="78"/>
      <c r="AH53" s="79"/>
      <c r="AI53" s="79"/>
    </row>
    <row r="54" spans="17:35" x14ac:dyDescent="0.15">
      <c r="AA54" s="99"/>
      <c r="AB54" s="79"/>
      <c r="AC54" s="100"/>
      <c r="AD54" s="77"/>
      <c r="AE54" s="77"/>
      <c r="AF54" s="77"/>
      <c r="AG54" s="78"/>
      <c r="AH54" s="79"/>
      <c r="AI54" s="79"/>
    </row>
    <row r="55" spans="17:35" x14ac:dyDescent="0.15">
      <c r="AA55" s="99"/>
      <c r="AB55" s="79"/>
      <c r="AC55" s="100"/>
      <c r="AD55" s="77"/>
      <c r="AE55" s="77"/>
      <c r="AF55" s="77"/>
      <c r="AG55" s="78"/>
      <c r="AH55" s="79"/>
      <c r="AI55" s="79"/>
    </row>
    <row r="56" spans="17:35" x14ac:dyDescent="0.15">
      <c r="AA56" s="99"/>
      <c r="AB56" s="40"/>
      <c r="AC56" s="57"/>
      <c r="AD56" s="40"/>
      <c r="AE56" s="40"/>
      <c r="AF56" s="40"/>
      <c r="AG56" s="41"/>
      <c r="AH56" s="163"/>
      <c r="AI56" s="163"/>
    </row>
    <row r="57" spans="17:35" x14ac:dyDescent="0.15">
      <c r="AA57" s="40"/>
      <c r="AB57" s="40"/>
      <c r="AC57" s="57"/>
      <c r="AD57" s="40"/>
      <c r="AE57" s="40"/>
      <c r="AF57" s="40"/>
      <c r="AG57" s="41"/>
      <c r="AH57" s="163"/>
      <c r="AI57" s="163"/>
    </row>
    <row r="58" spans="17:35" x14ac:dyDescent="0.15">
      <c r="AA58" s="40"/>
      <c r="AB58" s="42"/>
      <c r="AC58" s="57"/>
      <c r="AD58" s="40"/>
      <c r="AE58" s="40"/>
      <c r="AF58" s="40"/>
      <c r="AG58" s="41"/>
      <c r="AH58" s="163"/>
      <c r="AI58" s="163"/>
    </row>
    <row r="59" spans="17:35" x14ac:dyDescent="0.15">
      <c r="AA59" s="40"/>
      <c r="AB59" s="42"/>
      <c r="AC59" s="57"/>
      <c r="AD59" s="40"/>
      <c r="AE59" s="40"/>
      <c r="AF59" s="40"/>
      <c r="AG59" s="41"/>
      <c r="AH59" s="163"/>
      <c r="AI59" s="163"/>
    </row>
    <row r="60" spans="17:35" x14ac:dyDescent="0.15">
      <c r="AA60" s="40"/>
      <c r="AB60" s="40"/>
      <c r="AC60" s="57"/>
      <c r="AD60" s="40"/>
      <c r="AE60" s="40"/>
      <c r="AF60" s="40"/>
      <c r="AG60" s="41"/>
      <c r="AH60" s="163"/>
      <c r="AI60" s="163"/>
    </row>
    <row r="61" spans="17:35" x14ac:dyDescent="0.15">
      <c r="AA61" s="40"/>
      <c r="AB61" s="57"/>
      <c r="AC61" s="57"/>
      <c r="AD61" s="40"/>
      <c r="AE61" s="40"/>
      <c r="AF61" s="40"/>
      <c r="AG61" s="41"/>
      <c r="AH61" s="163"/>
      <c r="AI61" s="163"/>
    </row>
    <row r="62" spans="17:35" x14ac:dyDescent="0.15">
      <c r="AA62" s="40"/>
      <c r="AB62" s="57"/>
      <c r="AC62" s="57"/>
      <c r="AD62" s="40"/>
      <c r="AE62" s="40"/>
      <c r="AF62" s="40"/>
      <c r="AG62" s="41"/>
      <c r="AH62" s="162"/>
      <c r="AI62" s="162"/>
    </row>
    <row r="63" spans="17:35" x14ac:dyDescent="0.15">
      <c r="AA63" s="40"/>
      <c r="AB63" s="40"/>
      <c r="AC63" s="40"/>
      <c r="AD63" s="40"/>
      <c r="AE63" s="40"/>
      <c r="AF63" s="40"/>
      <c r="AG63" s="40"/>
      <c r="AH63" s="40"/>
      <c r="AI63" s="40"/>
    </row>
    <row r="64" spans="17:35" x14ac:dyDescent="0.15">
      <c r="AA64" s="40"/>
      <c r="AB64" s="51"/>
      <c r="AC64" s="51"/>
      <c r="AD64" s="51"/>
      <c r="AE64" s="51"/>
      <c r="AF64" s="51"/>
      <c r="AG64" s="51"/>
      <c r="AH64" s="51"/>
      <c r="AI64" s="51"/>
    </row>
    <row r="65" spans="27:35" x14ac:dyDescent="0.15">
      <c r="AA65" s="51"/>
      <c r="AB65" s="40"/>
      <c r="AC65" s="40"/>
      <c r="AD65" s="40"/>
      <c r="AE65" s="40"/>
      <c r="AF65" s="40"/>
      <c r="AG65" s="40"/>
      <c r="AH65" s="40"/>
      <c r="AI65" s="40"/>
    </row>
    <row r="66" spans="27:35" x14ac:dyDescent="0.15">
      <c r="AA66" s="40"/>
      <c r="AB66" s="44"/>
      <c r="AC66" s="44"/>
      <c r="AD66" s="44"/>
      <c r="AE66" s="44"/>
      <c r="AF66" s="44"/>
      <c r="AG66" s="40"/>
      <c r="AH66" s="44"/>
      <c r="AI66" s="44"/>
    </row>
    <row r="67" spans="27:35" x14ac:dyDescent="0.15">
      <c r="AA67" s="44"/>
    </row>
  </sheetData>
  <sheetProtection algorithmName="SHA-512" hashValue="lvbdM0fZBBvyZ5Me7TErdHWJ0J/kUrHr0Trz8Vl7CATN6V9nuZnEw6Hz7NrKls1x34rFFZZarEW7OQeTj8ZaAQ==" saltValue="Jo3XCcWDTmr7W/7Vkx1wYA==" spinCount="100000" sheet="1" objects="1" scenarios="1"/>
  <mergeCells count="93">
    <mergeCell ref="AH10:AI10"/>
    <mergeCell ref="Q21:W21"/>
    <mergeCell ref="X10:Y10"/>
    <mergeCell ref="C16:D16"/>
    <mergeCell ref="I16:L16"/>
    <mergeCell ref="AH12:AI12"/>
    <mergeCell ref="C20:D20"/>
    <mergeCell ref="Q29:R29"/>
    <mergeCell ref="I20:L20"/>
    <mergeCell ref="C21:D21"/>
    <mergeCell ref="I21:L21"/>
    <mergeCell ref="C10:D10"/>
    <mergeCell ref="X17:Y17"/>
    <mergeCell ref="X18:Y18"/>
    <mergeCell ref="X19:Y19"/>
    <mergeCell ref="I10:L10"/>
    <mergeCell ref="I17:L17"/>
    <mergeCell ref="C18:D18"/>
    <mergeCell ref="C15:D15"/>
    <mergeCell ref="C19:D19"/>
    <mergeCell ref="I19:L19"/>
    <mergeCell ref="X16:Y16"/>
    <mergeCell ref="I15:L15"/>
    <mergeCell ref="C9:D9"/>
    <mergeCell ref="I9:L9"/>
    <mergeCell ref="Q25:R25"/>
    <mergeCell ref="Q27:R27"/>
    <mergeCell ref="Q28:R28"/>
    <mergeCell ref="C11:D11"/>
    <mergeCell ref="I11:L11"/>
    <mergeCell ref="I18:L18"/>
    <mergeCell ref="C12:D12"/>
    <mergeCell ref="I12:L12"/>
    <mergeCell ref="C13:D13"/>
    <mergeCell ref="I13:L13"/>
    <mergeCell ref="I14:L14"/>
    <mergeCell ref="C14:D14"/>
    <mergeCell ref="A23:L23"/>
    <mergeCell ref="C17:D17"/>
    <mergeCell ref="Q23:R23"/>
    <mergeCell ref="Q24:R24"/>
    <mergeCell ref="AH40:AI40"/>
    <mergeCell ref="AH41:AI41"/>
    <mergeCell ref="Q30:R30"/>
    <mergeCell ref="Q26:R26"/>
    <mergeCell ref="AH35:AI35"/>
    <mergeCell ref="AH39:AI39"/>
    <mergeCell ref="AA37:AI38"/>
    <mergeCell ref="AH29:AI29"/>
    <mergeCell ref="AA24:AI24"/>
    <mergeCell ref="AH22:AI22"/>
    <mergeCell ref="AH27:AI27"/>
    <mergeCell ref="AH28:AI28"/>
    <mergeCell ref="AH62:AI62"/>
    <mergeCell ref="AH56:AI56"/>
    <mergeCell ref="AH57:AI57"/>
    <mergeCell ref="AH58:AI58"/>
    <mergeCell ref="AH47:AI47"/>
    <mergeCell ref="AH59:AI59"/>
    <mergeCell ref="AH60:AI60"/>
    <mergeCell ref="AH61:AI61"/>
    <mergeCell ref="AH46:AI46"/>
    <mergeCell ref="AH45:AI45"/>
    <mergeCell ref="AH43:AI43"/>
    <mergeCell ref="AH42:AI42"/>
    <mergeCell ref="AG1:AI1"/>
    <mergeCell ref="C7:D7"/>
    <mergeCell ref="I7:L7"/>
    <mergeCell ref="X7:Y7"/>
    <mergeCell ref="Z1:AB1"/>
    <mergeCell ref="B1:Q1"/>
    <mergeCell ref="S1:Y1"/>
    <mergeCell ref="X8:Y8"/>
    <mergeCell ref="C8:D8"/>
    <mergeCell ref="I8:L8"/>
    <mergeCell ref="AH7:AI7"/>
    <mergeCell ref="AH8:AI8"/>
    <mergeCell ref="AK14:AS14"/>
    <mergeCell ref="AA30:AI30"/>
    <mergeCell ref="AK16:AS17"/>
    <mergeCell ref="AH34:AI34"/>
    <mergeCell ref="X9:Y9"/>
    <mergeCell ref="X13:Y13"/>
    <mergeCell ref="X14:Y14"/>
    <mergeCell ref="X12:Y12"/>
    <mergeCell ref="X11:Y11"/>
    <mergeCell ref="X15:Y15"/>
    <mergeCell ref="AH31:AI31"/>
    <mergeCell ref="AH11:AI11"/>
    <mergeCell ref="AH13:AI13"/>
    <mergeCell ref="AH14:AI14"/>
    <mergeCell ref="AA21:AI21"/>
    <mergeCell ref="AH9:AI9"/>
  </mergeCells>
  <conditionalFormatting sqref="AB60 AB56:AB57">
    <cfRule type="expression" dxfId="84" priority="369" stopIfTrue="1">
      <formula>(AD56="")</formula>
    </cfRule>
    <cfRule type="expression" dxfId="83" priority="370" stopIfTrue="1">
      <formula>(NOT(OR(AD56="A",AD56="B",AD56="C",AD56="D",AD56="X",AD56="P")))</formula>
    </cfRule>
  </conditionalFormatting>
  <conditionalFormatting sqref="AA57:AA63">
    <cfRule type="expression" dxfId="82" priority="371" stopIfTrue="1">
      <formula>(AC56="")</formula>
    </cfRule>
    <cfRule type="expression" dxfId="81" priority="372" stopIfTrue="1">
      <formula>(NOT(OR(AC56="A",AC56="B",AC56="C",AC56="D",AC56="X",AC56="P",AND(AC56&gt;=0,AC56&lt;=4,ISNUMBER(AC56)))))</formula>
    </cfRule>
  </conditionalFormatting>
  <conditionalFormatting sqref="AA56">
    <cfRule type="expression" dxfId="80" priority="324" stopIfTrue="1">
      <formula>(AC55="")</formula>
    </cfRule>
  </conditionalFormatting>
  <conditionalFormatting sqref="AA50:AA55 AA39:AA43 A9:A21 Q7:Q16 AA31:AA33 AA25:AA26 AA22:AA23 AA36">
    <cfRule type="expression" dxfId="79" priority="305" stopIfTrue="1">
      <formula>(C7="")</formula>
    </cfRule>
  </conditionalFormatting>
  <conditionalFormatting sqref="AB50:AB55 AB39:AB44 B9:B21 R7:R16 AB31:AB33 AB25:AB26 AB22:AB23 AB36">
    <cfRule type="expression" dxfId="78" priority="304" stopIfTrue="1">
      <formula>(C7="")</formula>
    </cfRule>
  </conditionalFormatting>
  <conditionalFormatting sqref="AB47:AB48 AB7">
    <cfRule type="expression" dxfId="77" priority="232" stopIfTrue="1">
      <formula>(AC7="")</formula>
    </cfRule>
  </conditionalFormatting>
  <conditionalFormatting sqref="AA47:AA48">
    <cfRule type="expression" dxfId="76" priority="214" stopIfTrue="1">
      <formula>(AC47="")</formula>
    </cfRule>
  </conditionalFormatting>
  <conditionalFormatting sqref="A7">
    <cfRule type="expression" dxfId="75" priority="178" stopIfTrue="1">
      <formula>(C7="")</formula>
    </cfRule>
  </conditionalFormatting>
  <conditionalFormatting sqref="B7">
    <cfRule type="expression" dxfId="74" priority="177" stopIfTrue="1">
      <formula>(C7="")</formula>
    </cfRule>
  </conditionalFormatting>
  <conditionalFormatting sqref="B8">
    <cfRule type="expression" dxfId="73" priority="167" stopIfTrue="1">
      <formula>(C8="")</formula>
    </cfRule>
  </conditionalFormatting>
  <conditionalFormatting sqref="A8">
    <cfRule type="expression" dxfId="72" priority="168" stopIfTrue="1">
      <formula>(C8="")</formula>
    </cfRule>
  </conditionalFormatting>
  <conditionalFormatting sqref="Q19">
    <cfRule type="expression" dxfId="71" priority="158" stopIfTrue="1">
      <formula>(S19="")</formula>
    </cfRule>
  </conditionalFormatting>
  <conditionalFormatting sqref="R19">
    <cfRule type="expression" dxfId="70" priority="156" stopIfTrue="1">
      <formula>(S19="")</formula>
    </cfRule>
  </conditionalFormatting>
  <conditionalFormatting sqref="Q18">
    <cfRule type="expression" dxfId="69" priority="153" stopIfTrue="1">
      <formula>(S18="")</formula>
    </cfRule>
  </conditionalFormatting>
  <conditionalFormatting sqref="R18">
    <cfRule type="expression" dxfId="68" priority="151" stopIfTrue="1">
      <formula>(S18="")</formula>
    </cfRule>
  </conditionalFormatting>
  <conditionalFormatting sqref="Q17">
    <cfRule type="expression" dxfId="67" priority="148" stopIfTrue="1">
      <formula>(S17="")</formula>
    </cfRule>
  </conditionalFormatting>
  <conditionalFormatting sqref="R17">
    <cfRule type="expression" dxfId="66" priority="146" stopIfTrue="1">
      <formula>(S17="")</formula>
    </cfRule>
  </conditionalFormatting>
  <conditionalFormatting sqref="Q28:R28">
    <cfRule type="expression" dxfId="65" priority="140">
      <formula>"$Q$29&lt;2"</formula>
    </cfRule>
  </conditionalFormatting>
  <conditionalFormatting sqref="A27:A42">
    <cfRule type="expression" dxfId="64" priority="137" stopIfTrue="1">
      <formula>(C27="")</formula>
    </cfRule>
  </conditionalFormatting>
  <conditionalFormatting sqref="B27:B42">
    <cfRule type="expression" dxfId="63" priority="136" stopIfTrue="1">
      <formula>(C27="")</formula>
    </cfRule>
  </conditionalFormatting>
  <conditionalFormatting sqref="A27:A42">
    <cfRule type="expression" dxfId="62" priority="135" stopIfTrue="1">
      <formula>(C27="")</formula>
    </cfRule>
  </conditionalFormatting>
  <conditionalFormatting sqref="B27:B42">
    <cfRule type="expression" dxfId="61" priority="134" stopIfTrue="1">
      <formula>(C27="")</formula>
    </cfRule>
  </conditionalFormatting>
  <conditionalFormatting sqref="I27:I42">
    <cfRule type="expression" dxfId="60" priority="125" stopIfTrue="1">
      <formula>(K27="")</formula>
    </cfRule>
  </conditionalFormatting>
  <conditionalFormatting sqref="J27:J42">
    <cfRule type="expression" dxfId="59" priority="124" stopIfTrue="1">
      <formula>(K27="")</formula>
    </cfRule>
  </conditionalFormatting>
  <conditionalFormatting sqref="I27:I42">
    <cfRule type="expression" dxfId="58" priority="123" stopIfTrue="1">
      <formula>(K27="")</formula>
    </cfRule>
  </conditionalFormatting>
  <conditionalFormatting sqref="J27:J42">
    <cfRule type="expression" dxfId="57" priority="122" stopIfTrue="1">
      <formula>(K27="")</formula>
    </cfRule>
  </conditionalFormatting>
  <conditionalFormatting sqref="H7:H19 AG23:AG29 AG36">
    <cfRule type="expression" dxfId="56" priority="119" stopIfTrue="1">
      <formula>H7&lt;&gt;""</formula>
    </cfRule>
  </conditionalFormatting>
  <conditionalFormatting sqref="AA7">
    <cfRule type="expression" dxfId="55" priority="113" stopIfTrue="1">
      <formula>(AC7="")</formula>
    </cfRule>
  </conditionalFormatting>
  <conditionalFormatting sqref="AB34:AB35">
    <cfRule type="expression" dxfId="54" priority="97" stopIfTrue="1">
      <formula>(AC34="")</formula>
    </cfRule>
  </conditionalFormatting>
  <conditionalFormatting sqref="AA34:AA35">
    <cfRule type="expression" dxfId="53" priority="95" stopIfTrue="1">
      <formula>(AC34="")</formula>
    </cfRule>
  </conditionalFormatting>
  <conditionalFormatting sqref="AB27:AB28">
    <cfRule type="expression" dxfId="52" priority="87" stopIfTrue="1">
      <formula>(AC27="")</formula>
    </cfRule>
  </conditionalFormatting>
  <conditionalFormatting sqref="AA27:AA28">
    <cfRule type="expression" dxfId="51" priority="85" stopIfTrue="1">
      <formula>(AC27="")</formula>
    </cfRule>
  </conditionalFormatting>
  <conditionalFormatting sqref="AB29">
    <cfRule type="expression" dxfId="50" priority="82" stopIfTrue="1">
      <formula>(AC29="")</formula>
    </cfRule>
  </conditionalFormatting>
  <conditionalFormatting sqref="AA29">
    <cfRule type="expression" dxfId="49" priority="80" stopIfTrue="1">
      <formula>(AC29="")</formula>
    </cfRule>
  </conditionalFormatting>
  <conditionalFormatting sqref="AG45">
    <cfRule type="expression" dxfId="48" priority="79" stopIfTrue="1">
      <formula>AG45&lt;&gt;""</formula>
    </cfRule>
  </conditionalFormatting>
  <conditionalFormatting sqref="AB45">
    <cfRule type="expression" dxfId="47" priority="77" stopIfTrue="1">
      <formula>(AC45="")</formula>
    </cfRule>
    <cfRule type="expression" dxfId="46" priority="78" stopIfTrue="1">
      <formula>(NOT(OR(AC45="A",AC45="B",AC45="C",AC45="X",AC45="P",AND(AC45&gt;=0,AC45&lt;=4,ISNUMBER(AC45)))))</formula>
    </cfRule>
  </conditionalFormatting>
  <conditionalFormatting sqref="AA45">
    <cfRule type="expression" dxfId="45" priority="75" stopIfTrue="1">
      <formula>(AC45="")</formula>
    </cfRule>
    <cfRule type="expression" dxfId="44" priority="76" stopIfTrue="1">
      <formula>(NOT(OR(AC45="A",AC45="B",AC45="C",AC45="X",AC45="P",AND(AB45&gt;=0,AB45&lt;=4,ISNUMBER(AB45)))))</formula>
    </cfRule>
  </conditionalFormatting>
  <conditionalFormatting sqref="AG46">
    <cfRule type="expression" dxfId="43" priority="74" stopIfTrue="1">
      <formula>AG46&lt;&gt;""</formula>
    </cfRule>
  </conditionalFormatting>
  <conditionalFormatting sqref="AB46">
    <cfRule type="expression" dxfId="42" priority="72" stopIfTrue="1">
      <formula>(AC46="")</formula>
    </cfRule>
    <cfRule type="expression" dxfId="41" priority="73" stopIfTrue="1">
      <formula>(NOT(OR(AC46="A",AC46="B",AC46="C",AC46="X",AC46="P",AND(AC46&gt;=0,AC46&lt;=4,ISNUMBER(AC46)))))</formula>
    </cfRule>
  </conditionalFormatting>
  <conditionalFormatting sqref="AA46">
    <cfRule type="expression" dxfId="40" priority="70" stopIfTrue="1">
      <formula>(AC46="")</formula>
    </cfRule>
    <cfRule type="expression" dxfId="39" priority="71" stopIfTrue="1">
      <formula>(NOT(OR(AC46="A",AC46="B",AC46="C",AC46="X",AC46="P",AND(AB46&gt;=0,AB46&lt;=4,ISNUMBER(AB46)))))</formula>
    </cfRule>
  </conditionalFormatting>
  <conditionalFormatting sqref="AG7">
    <cfRule type="expression" dxfId="38" priority="51" stopIfTrue="1">
      <formula>AG7&lt;&gt;""</formula>
    </cfRule>
  </conditionalFormatting>
  <conditionalFormatting sqref="AB8">
    <cfRule type="expression" dxfId="37" priority="43" stopIfTrue="1">
      <formula>(AC8="")</formula>
    </cfRule>
  </conditionalFormatting>
  <conditionalFormatting sqref="AA8">
    <cfRule type="expression" dxfId="36" priority="41" stopIfTrue="1">
      <formula>(AC8="")</formula>
    </cfRule>
  </conditionalFormatting>
  <conditionalFormatting sqref="AG8">
    <cfRule type="expression" dxfId="35" priority="40" stopIfTrue="1">
      <formula>AG8&lt;&gt;""</formula>
    </cfRule>
  </conditionalFormatting>
  <conditionalFormatting sqref="AB9">
    <cfRule type="expression" dxfId="34" priority="38" stopIfTrue="1">
      <formula>(AC9="")</formula>
    </cfRule>
  </conditionalFormatting>
  <conditionalFormatting sqref="AA9">
    <cfRule type="expression" dxfId="33" priority="37" stopIfTrue="1">
      <formula>(AC9="")</formula>
    </cfRule>
  </conditionalFormatting>
  <conditionalFormatting sqref="AG9">
    <cfRule type="expression" dxfId="32" priority="36" stopIfTrue="1">
      <formula>AG9&lt;&gt;""</formula>
    </cfRule>
  </conditionalFormatting>
  <conditionalFormatting sqref="AB10">
    <cfRule type="expression" dxfId="31" priority="35" stopIfTrue="1">
      <formula>(AC10="")</formula>
    </cfRule>
  </conditionalFormatting>
  <conditionalFormatting sqref="AA10">
    <cfRule type="expression" dxfId="30" priority="34" stopIfTrue="1">
      <formula>(AC10="")</formula>
    </cfRule>
  </conditionalFormatting>
  <conditionalFormatting sqref="AG10">
    <cfRule type="expression" dxfId="29" priority="33" stopIfTrue="1">
      <formula>AG10&lt;&gt;""</formula>
    </cfRule>
  </conditionalFormatting>
  <conditionalFormatting sqref="A3">
    <cfRule type="expression" dxfId="28" priority="1120" stopIfTrue="1">
      <formula>SUM(F7:F19)&lt;40</formula>
    </cfRule>
    <cfRule type="expression" dxfId="27" priority="1121" stopIfTrue="1">
      <formula>SUM(F7:F19)&gt;40</formula>
    </cfRule>
  </conditionalFormatting>
  <conditionalFormatting sqref="Q3">
    <cfRule type="expression" dxfId="26" priority="1128" stopIfTrue="1">
      <formula>SUM(U7:U19)&lt;34</formula>
    </cfRule>
    <cfRule type="expression" dxfId="25" priority="1129" stopIfTrue="1">
      <formula>SUM(U7:U19)&gt;34</formula>
    </cfRule>
  </conditionalFormatting>
  <conditionalFormatting sqref="AB11">
    <cfRule type="expression" dxfId="24" priority="23" stopIfTrue="1">
      <formula>(AC11="")</formula>
    </cfRule>
  </conditionalFormatting>
  <conditionalFormatting sqref="AA11">
    <cfRule type="expression" dxfId="23" priority="22" stopIfTrue="1">
      <formula>(AC11="")</formula>
    </cfRule>
  </conditionalFormatting>
  <conditionalFormatting sqref="AG11">
    <cfRule type="expression" dxfId="22" priority="21" stopIfTrue="1">
      <formula>AG11&lt;&gt;""</formula>
    </cfRule>
  </conditionalFormatting>
  <conditionalFormatting sqref="AB12">
    <cfRule type="expression" dxfId="21" priority="20" stopIfTrue="1">
      <formula>(AC12="")</formula>
    </cfRule>
  </conditionalFormatting>
  <conditionalFormatting sqref="AA12">
    <cfRule type="expression" dxfId="20" priority="19" stopIfTrue="1">
      <formula>(AC12="")</formula>
    </cfRule>
  </conditionalFormatting>
  <conditionalFormatting sqref="AG12">
    <cfRule type="expression" dxfId="19" priority="18" stopIfTrue="1">
      <formula>AG12&lt;&gt;""</formula>
    </cfRule>
  </conditionalFormatting>
  <conditionalFormatting sqref="AB13">
    <cfRule type="expression" dxfId="18" priority="17" stopIfTrue="1">
      <formula>(AC13="")</formula>
    </cfRule>
  </conditionalFormatting>
  <conditionalFormatting sqref="AA13">
    <cfRule type="expression" dxfId="17" priority="16" stopIfTrue="1">
      <formula>(AC13="")</formula>
    </cfRule>
  </conditionalFormatting>
  <conditionalFormatting sqref="AG13">
    <cfRule type="expression" dxfId="16" priority="15" stopIfTrue="1">
      <formula>AG13&lt;&gt;""</formula>
    </cfRule>
  </conditionalFormatting>
  <conditionalFormatting sqref="AG34:AG35">
    <cfRule type="expression" dxfId="15" priority="6" stopIfTrue="1">
      <formula>AG34&lt;&gt;""</formula>
    </cfRule>
  </conditionalFormatting>
  <conditionalFormatting sqref="AA24:AE24">
    <cfRule type="expression" dxfId="14" priority="1236" stopIfTrue="1">
      <formula>SUM(AE27:AE29)&lt;3</formula>
    </cfRule>
    <cfRule type="expression" dxfId="13" priority="1237" stopIfTrue="1">
      <formula>SUM(AE27:AE29)&gt;3</formula>
    </cfRule>
  </conditionalFormatting>
  <conditionalFormatting sqref="AA37">
    <cfRule type="expression" dxfId="12" priority="1250" stopIfTrue="1">
      <formula>SUM(AE39:AE42)&lt;9</formula>
    </cfRule>
    <cfRule type="expression" dxfId="11" priority="1251" stopIfTrue="1">
      <formula>SUM(AE39:AE42)&gt;9</formula>
    </cfRule>
  </conditionalFormatting>
  <conditionalFormatting sqref="AA30:AE30">
    <cfRule type="expression" dxfId="10" priority="1278" stopIfTrue="1">
      <formula>SUM(AE34:AE35)&lt;6</formula>
    </cfRule>
    <cfRule type="expression" dxfId="9" priority="1279" stopIfTrue="1">
      <formula>SUM(AE34:AE35)&gt;6</formula>
    </cfRule>
  </conditionalFormatting>
  <conditionalFormatting sqref="W7:W19">
    <cfRule type="expression" dxfId="8" priority="8" stopIfTrue="1">
      <formula>W7&lt;&gt;""</formula>
    </cfRule>
  </conditionalFormatting>
  <conditionalFormatting sqref="AG22">
    <cfRule type="expression" dxfId="7" priority="7" stopIfTrue="1">
      <formula>AG22&lt;&gt;""</formula>
    </cfRule>
  </conditionalFormatting>
  <conditionalFormatting sqref="AG27:AG29">
    <cfRule type="expression" dxfId="6" priority="5" stopIfTrue="1">
      <formula>AG27&lt;&gt;""</formula>
    </cfRule>
  </conditionalFormatting>
  <conditionalFormatting sqref="AG39:AG42">
    <cfRule type="expression" dxfId="5" priority="4" stopIfTrue="1">
      <formula>AG39&lt;&gt;""</formula>
    </cfRule>
  </conditionalFormatting>
  <conditionalFormatting sqref="AB14">
    <cfRule type="expression" dxfId="4" priority="3" stopIfTrue="1">
      <formula>(AC14="")</formula>
    </cfRule>
  </conditionalFormatting>
  <conditionalFormatting sqref="AA14">
    <cfRule type="expression" dxfId="3" priority="2" stopIfTrue="1">
      <formula>(AC14="")</formula>
    </cfRule>
  </conditionalFormatting>
  <conditionalFormatting sqref="AG14">
    <cfRule type="expression" dxfId="2" priority="1" stopIfTrue="1">
      <formula>AG14&lt;&gt;""</formula>
    </cfRule>
  </conditionalFormatting>
  <conditionalFormatting sqref="AA3">
    <cfRule type="expression" dxfId="1" priority="1329" stopIfTrue="1">
      <formula>SUM(AE7:AE42)&lt;46</formula>
    </cfRule>
    <cfRule type="expression" dxfId="0" priority="1330" stopIfTrue="1">
      <formula>SUM(AE7:AE42)&gt;46</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3.1640625" style="23" customWidth="1"/>
    <col min="6" max="6" width="10.6640625" style="97"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7" t="s">
        <v>2</v>
      </c>
      <c r="B1" s="187"/>
      <c r="C1" s="187"/>
      <c r="D1" s="187"/>
      <c r="E1" s="187"/>
      <c r="F1" s="187"/>
      <c r="G1" s="5"/>
      <c r="H1" s="5"/>
    </row>
    <row r="2" spans="1:8" s="8" customFormat="1" ht="16" customHeight="1" x14ac:dyDescent="0.2">
      <c r="A2" s="188" t="s">
        <v>3</v>
      </c>
      <c r="B2" s="188"/>
      <c r="C2" s="188"/>
      <c r="D2" s="188"/>
      <c r="E2" s="188"/>
      <c r="F2" s="188"/>
      <c r="G2" s="7"/>
      <c r="H2" s="7"/>
    </row>
    <row r="3" spans="1:8" s="8" customFormat="1" ht="15" customHeight="1" x14ac:dyDescent="0.2">
      <c r="A3" s="188" t="s">
        <v>61</v>
      </c>
      <c r="B3" s="188"/>
      <c r="C3" s="188"/>
      <c r="D3" s="188"/>
      <c r="E3" s="188"/>
      <c r="F3" s="188"/>
      <c r="G3" s="7"/>
      <c r="H3" s="7"/>
    </row>
    <row r="4" spans="1:8" s="8" customFormat="1" ht="16" x14ac:dyDescent="0.2">
      <c r="A4" s="9"/>
      <c r="B4" s="9"/>
      <c r="C4" s="9"/>
      <c r="D4" s="9"/>
      <c r="E4" s="10"/>
      <c r="F4" s="112"/>
      <c r="G4" s="7"/>
      <c r="H4" s="7"/>
    </row>
    <row r="5" spans="1:8" s="8" customFormat="1" ht="30.75" customHeight="1" x14ac:dyDescent="0.2">
      <c r="A5" s="9"/>
      <c r="B5" s="9"/>
      <c r="C5" s="9"/>
      <c r="D5" s="9"/>
      <c r="E5" s="10"/>
      <c r="F5" s="112"/>
      <c r="G5" s="7"/>
      <c r="H5" s="7"/>
    </row>
    <row r="6" spans="1:8" s="8" customFormat="1" ht="18" x14ac:dyDescent="0.2">
      <c r="A6" s="11" t="s">
        <v>4</v>
      </c>
      <c r="B6" s="12"/>
      <c r="C6" s="12"/>
      <c r="D6" s="12"/>
      <c r="E6" s="13" t="s">
        <v>5</v>
      </c>
      <c r="F6" s="112"/>
      <c r="G6" s="7"/>
      <c r="H6" s="7"/>
    </row>
    <row r="7" spans="1:8" s="8" customFormat="1" ht="18" x14ac:dyDescent="0.2">
      <c r="A7" s="9"/>
      <c r="B7" s="189" t="str">
        <f>'ANSI-PVM'!B1:Q1</f>
        <v>LNAME, FNAME</v>
      </c>
      <c r="C7" s="189"/>
      <c r="D7" s="189"/>
      <c r="E7" s="190"/>
      <c r="F7" s="191"/>
      <c r="G7" s="7"/>
      <c r="H7" s="7"/>
    </row>
    <row r="8" spans="1:8" s="8" customFormat="1" ht="10.5" customHeight="1" x14ac:dyDescent="0.2">
      <c r="A8" s="24"/>
      <c r="B8" s="24"/>
      <c r="C8" s="24"/>
      <c r="D8" s="24"/>
      <c r="E8" s="88"/>
      <c r="F8" s="112"/>
      <c r="G8" s="7"/>
      <c r="H8" s="7"/>
    </row>
    <row r="9" spans="1:8" s="8" customFormat="1" ht="18" x14ac:dyDescent="0.2">
      <c r="A9" s="25" t="s">
        <v>6</v>
      </c>
      <c r="B9" s="26"/>
      <c r="C9" s="26"/>
      <c r="D9" s="26"/>
      <c r="E9" s="27" t="s">
        <v>7</v>
      </c>
      <c r="F9" s="112"/>
      <c r="G9" s="7"/>
      <c r="H9" s="7"/>
    </row>
    <row r="10" spans="1:8" s="8" customFormat="1" ht="18.75" customHeight="1" x14ac:dyDescent="0.2">
      <c r="A10" s="24"/>
      <c r="B10" s="192" t="str">
        <f>'ANSI-PVM'!S1</f>
        <v>00000000</v>
      </c>
      <c r="C10" s="192"/>
      <c r="D10" s="192"/>
      <c r="E10" s="105">
        <f>'ANSI-PVM'!Q21</f>
        <v>0</v>
      </c>
      <c r="F10" s="112"/>
      <c r="G10" s="7"/>
      <c r="H10" s="7"/>
    </row>
    <row r="11" spans="1:8" s="8" customFormat="1" ht="18" x14ac:dyDescent="0.2">
      <c r="A11" s="11"/>
      <c r="B11" s="12"/>
      <c r="C11" s="12"/>
      <c r="D11" s="12"/>
      <c r="E11" s="15"/>
      <c r="F11" s="112"/>
      <c r="G11" s="7"/>
      <c r="H11" s="7"/>
    </row>
    <row r="12" spans="1:8" s="8" customFormat="1" ht="18" x14ac:dyDescent="0.2">
      <c r="A12" s="13" t="s">
        <v>8</v>
      </c>
      <c r="B12" s="10"/>
      <c r="C12" s="10"/>
      <c r="D12" s="10"/>
      <c r="E12" s="16" t="s">
        <v>9</v>
      </c>
      <c r="F12" s="113"/>
      <c r="G12" s="7"/>
      <c r="H12" s="7"/>
    </row>
    <row r="13" spans="1:8" s="8" customFormat="1" ht="18" x14ac:dyDescent="0.2">
      <c r="A13" s="89"/>
      <c r="B13" s="193"/>
      <c r="C13" s="193"/>
      <c r="D13" s="193"/>
      <c r="E13" s="194" t="str">
        <f>'ANSI-PVM'!Z1</f>
        <v>ANSI-PVM</v>
      </c>
      <c r="F13" s="194"/>
      <c r="G13" s="195"/>
      <c r="H13" s="7"/>
    </row>
    <row r="14" spans="1:8" s="8" customFormat="1" ht="10.5" customHeight="1" x14ac:dyDescent="0.2">
      <c r="A14" s="9"/>
      <c r="B14" s="196"/>
      <c r="C14" s="196"/>
      <c r="D14" s="61"/>
      <c r="E14" s="10"/>
      <c r="F14" s="112"/>
      <c r="G14" s="7"/>
      <c r="H14" s="7"/>
    </row>
    <row r="15" spans="1:8" s="8" customFormat="1" ht="18" x14ac:dyDescent="0.2">
      <c r="A15" s="11" t="s">
        <v>10</v>
      </c>
      <c r="B15" s="12"/>
      <c r="C15" s="12"/>
      <c r="D15" s="12"/>
      <c r="E15" s="13" t="s">
        <v>11</v>
      </c>
      <c r="F15" s="112"/>
      <c r="G15" s="7"/>
      <c r="H15" s="7"/>
    </row>
    <row r="16" spans="1:8" s="8" customFormat="1" ht="18" x14ac:dyDescent="0.2">
      <c r="A16" s="9"/>
      <c r="B16" s="189" t="str">
        <f>'ANSI-PVM'!AG1</f>
        <v>ADVISOR</v>
      </c>
      <c r="C16" s="189"/>
      <c r="D16" s="14"/>
      <c r="E16" s="101" t="str">
        <f>'ANSI-PVM'!Q24</f>
        <v>N/A</v>
      </c>
      <c r="F16" s="112"/>
      <c r="G16" s="7"/>
      <c r="H16" s="7"/>
    </row>
    <row r="17" spans="1:8" s="8" customFormat="1" ht="10.5" customHeight="1" x14ac:dyDescent="0.2">
      <c r="A17" s="9"/>
      <c r="B17" s="9"/>
      <c r="C17" s="9"/>
      <c r="D17" s="9"/>
      <c r="E17" s="10"/>
      <c r="F17" s="112"/>
      <c r="G17" s="7"/>
      <c r="H17" s="7"/>
    </row>
    <row r="18" spans="1:8" s="8" customFormat="1" ht="18" x14ac:dyDescent="0.2">
      <c r="A18" s="11"/>
      <c r="B18" s="197" t="s">
        <v>12</v>
      </c>
      <c r="C18" s="197"/>
      <c r="D18" s="197"/>
      <c r="E18" s="13" t="s">
        <v>62</v>
      </c>
      <c r="F18" s="112"/>
      <c r="G18" s="7"/>
      <c r="H18" s="7"/>
    </row>
    <row r="19" spans="1:8" s="8" customFormat="1" ht="16" customHeight="1" x14ac:dyDescent="0.2">
      <c r="A19" s="9"/>
      <c r="B19" s="197"/>
      <c r="C19" s="197"/>
      <c r="D19" s="197"/>
      <c r="E19" s="101" t="str">
        <f>'ANSI-PVM'!Q28</f>
        <v>N/A</v>
      </c>
      <c r="F19" s="112"/>
      <c r="G19" s="7"/>
      <c r="H19" s="7"/>
    </row>
    <row r="20" spans="1:8" s="8" customFormat="1" ht="21.25" customHeight="1" x14ac:dyDescent="0.2">
      <c r="A20" s="11" t="s">
        <v>51</v>
      </c>
      <c r="B20" s="12"/>
      <c r="C20" s="102">
        <f>'ANSI-PVM'!Q23</f>
        <v>0</v>
      </c>
      <c r="D20" s="91"/>
      <c r="E20" s="10" t="s">
        <v>63</v>
      </c>
      <c r="F20" s="114">
        <f>'ANSI-PVM'!Q25</f>
        <v>0</v>
      </c>
      <c r="G20" s="7"/>
      <c r="H20" s="7"/>
    </row>
    <row r="21" spans="1:8" s="8" customFormat="1" ht="18" x14ac:dyDescent="0.2">
      <c r="A21" s="11" t="s">
        <v>13</v>
      </c>
      <c r="B21" s="12"/>
      <c r="C21" s="186"/>
      <c r="D21" s="186"/>
      <c r="E21" s="10" t="s">
        <v>64</v>
      </c>
      <c r="F21" s="114">
        <f>'ANSI-PVM'!Q27</f>
        <v>0</v>
      </c>
      <c r="G21" s="7"/>
      <c r="H21" s="7"/>
    </row>
    <row r="22" spans="1:8" s="8" customFormat="1" ht="5.25" customHeight="1" x14ac:dyDescent="0.2">
      <c r="A22" s="9"/>
      <c r="B22" s="9"/>
      <c r="C22" s="9"/>
      <c r="D22" s="9"/>
      <c r="E22" s="10"/>
      <c r="F22" s="112"/>
      <c r="G22" s="7"/>
      <c r="H22" s="7"/>
    </row>
    <row r="23" spans="1:8" s="8" customFormat="1" ht="18" x14ac:dyDescent="0.2">
      <c r="A23" s="11" t="s">
        <v>14</v>
      </c>
      <c r="B23" s="9"/>
      <c r="C23" s="9"/>
      <c r="D23" s="91"/>
      <c r="E23" s="10"/>
      <c r="F23" s="112"/>
      <c r="G23" s="7"/>
      <c r="H23" s="7"/>
    </row>
    <row r="24" spans="1:8" s="8" customFormat="1" ht="3.25" customHeight="1" x14ac:dyDescent="0.2">
      <c r="A24" s="12"/>
      <c r="B24" s="9"/>
      <c r="C24" s="9"/>
      <c r="D24" s="9"/>
      <c r="E24" s="10"/>
      <c r="F24" s="112"/>
      <c r="G24" s="7"/>
      <c r="H24" s="7"/>
    </row>
    <row r="25" spans="1:8" s="8" customFormat="1" ht="48.75" customHeight="1" x14ac:dyDescent="0.2">
      <c r="A25" s="17"/>
      <c r="B25" s="181"/>
      <c r="C25" s="182"/>
      <c r="D25" s="182"/>
      <c r="E25" s="182"/>
      <c r="F25" s="182"/>
      <c r="G25" s="7"/>
      <c r="H25" s="7"/>
    </row>
    <row r="26" spans="1:8" s="8" customFormat="1" ht="3.25" customHeight="1" x14ac:dyDescent="0.2">
      <c r="A26" s="9"/>
      <c r="B26" s="9"/>
      <c r="C26" s="9"/>
      <c r="D26" s="9"/>
      <c r="E26" s="10"/>
      <c r="F26" s="112"/>
      <c r="G26" s="7"/>
      <c r="H26" s="7"/>
    </row>
    <row r="27" spans="1:8" s="8" customFormat="1" ht="24" customHeight="1" x14ac:dyDescent="0.2">
      <c r="A27" s="11" t="s">
        <v>15</v>
      </c>
      <c r="B27" s="9"/>
      <c r="C27" s="9"/>
      <c r="D27" s="92"/>
      <c r="E27" s="10" t="s">
        <v>65</v>
      </c>
      <c r="F27" s="112"/>
      <c r="G27" s="7"/>
      <c r="H27" s="7"/>
    </row>
    <row r="28" spans="1:8" s="8" customFormat="1" ht="21.25" hidden="1" customHeight="1" x14ac:dyDescent="0.2">
      <c r="A28" s="9"/>
      <c r="B28" s="183"/>
      <c r="C28" s="183"/>
      <c r="D28" s="86"/>
      <c r="E28" s="10"/>
      <c r="F28" s="112"/>
      <c r="G28" s="7"/>
      <c r="H28" s="7"/>
    </row>
    <row r="29" spans="1:8" s="8" customFormat="1" ht="19.5" customHeight="1" x14ac:dyDescent="0.2">
      <c r="A29" s="93"/>
      <c r="B29" s="184"/>
      <c r="C29" s="184"/>
      <c r="D29" s="184"/>
      <c r="E29" s="185"/>
      <c r="F29" s="185"/>
      <c r="G29" s="7"/>
      <c r="H29" s="7"/>
    </row>
    <row r="30" spans="1:8" s="8" customFormat="1" ht="7" customHeight="1" x14ac:dyDescent="0.2">
      <c r="A30" s="11"/>
      <c r="B30" s="9"/>
      <c r="C30" s="9"/>
      <c r="D30" s="94"/>
      <c r="E30" s="10"/>
      <c r="F30" s="112"/>
      <c r="G30" s="7"/>
      <c r="H30" s="7"/>
    </row>
    <row r="31" spans="1:8" s="8" customFormat="1" ht="19.5" customHeight="1" x14ac:dyDescent="0.2">
      <c r="A31" s="11" t="s">
        <v>16</v>
      </c>
      <c r="B31" s="9"/>
      <c r="C31" s="9"/>
      <c r="D31" s="18"/>
      <c r="E31" s="90"/>
      <c r="F31" s="112"/>
      <c r="G31" s="7"/>
      <c r="H31" s="7"/>
    </row>
    <row r="32" spans="1:8" s="8" customFormat="1" ht="16" customHeight="1" x14ac:dyDescent="0.2">
      <c r="A32" s="9"/>
      <c r="B32" s="95"/>
      <c r="C32" s="11"/>
      <c r="D32" s="11"/>
      <c r="E32" s="10" t="s">
        <v>52</v>
      </c>
      <c r="F32" s="112"/>
      <c r="G32" s="7"/>
      <c r="H32" s="7"/>
    </row>
    <row r="33" spans="1:9" s="8" customFormat="1" ht="7" customHeight="1" x14ac:dyDescent="0.2">
      <c r="A33" s="9"/>
      <c r="B33" s="11"/>
      <c r="C33" s="11"/>
      <c r="D33" s="11"/>
      <c r="E33" s="10"/>
      <c r="F33" s="112"/>
      <c r="G33" s="7"/>
      <c r="H33" s="7"/>
    </row>
    <row r="34" spans="1:9" s="8" customFormat="1" ht="16.5" customHeight="1" x14ac:dyDescent="0.2">
      <c r="A34" s="9"/>
      <c r="B34" s="9"/>
      <c r="C34" s="9"/>
      <c r="D34" s="9"/>
      <c r="E34" s="10"/>
      <c r="F34" s="112"/>
      <c r="G34" s="7"/>
      <c r="H34" s="7"/>
    </row>
    <row r="35" spans="1:9" s="8" customFormat="1" ht="16" x14ac:dyDescent="0.2">
      <c r="A35" s="9"/>
      <c r="B35" s="9"/>
      <c r="C35" s="9"/>
      <c r="D35" s="9"/>
      <c r="E35" s="10"/>
      <c r="F35" s="112"/>
      <c r="G35" s="7"/>
      <c r="H35" s="7"/>
    </row>
    <row r="36" spans="1:9" s="8" customFormat="1" ht="16" x14ac:dyDescent="0.2">
      <c r="A36" s="9"/>
      <c r="B36" s="9"/>
      <c r="C36" s="9"/>
      <c r="D36" s="9"/>
      <c r="E36" s="10"/>
      <c r="F36" s="112"/>
      <c r="G36" s="7"/>
      <c r="H36" s="7"/>
    </row>
    <row r="37" spans="1:9" ht="19.5" customHeight="1" x14ac:dyDescent="0.2">
      <c r="A37" s="9"/>
      <c r="B37" s="9"/>
      <c r="C37" s="9"/>
      <c r="D37" s="9"/>
      <c r="E37" s="20"/>
      <c r="F37" s="96"/>
      <c r="G37" s="21"/>
      <c r="H37" s="21"/>
    </row>
    <row r="38" spans="1:9" ht="18" x14ac:dyDescent="0.2">
      <c r="A38" s="11" t="s">
        <v>53</v>
      </c>
      <c r="B38" s="19"/>
      <c r="C38" s="19"/>
      <c r="D38" s="19"/>
      <c r="E38" s="96"/>
      <c r="F38" s="96"/>
      <c r="G38" s="21"/>
      <c r="H38" s="21"/>
    </row>
    <row r="39" spans="1:9" ht="16" x14ac:dyDescent="0.2">
      <c r="A39" s="20"/>
      <c r="B39" s="180" t="s">
        <v>66</v>
      </c>
      <c r="C39" s="180"/>
      <c r="D39" s="180"/>
      <c r="E39" s="180"/>
      <c r="F39" s="180"/>
      <c r="G39" s="180"/>
      <c r="H39" s="180"/>
      <c r="I39" s="180"/>
    </row>
    <row r="40" spans="1:9" x14ac:dyDescent="0.15">
      <c r="A40" s="19"/>
      <c r="B40" s="19"/>
      <c r="C40" s="19"/>
      <c r="D40" s="19"/>
      <c r="E40" s="20"/>
      <c r="F40" s="96"/>
      <c r="G40" s="21"/>
      <c r="H40" s="21"/>
    </row>
    <row r="41" spans="1:9" ht="3.75" customHeight="1" x14ac:dyDescent="0.15">
      <c r="A41" s="19"/>
      <c r="B41" s="19"/>
      <c r="C41" s="19"/>
      <c r="D41" s="19"/>
      <c r="E41" s="96"/>
      <c r="F41" s="96"/>
      <c r="G41" s="21"/>
      <c r="H41" s="21"/>
    </row>
    <row r="42" spans="1:9" ht="15" customHeight="1" x14ac:dyDescent="0.2">
      <c r="A42" s="19"/>
      <c r="B42" s="180" t="s">
        <v>55</v>
      </c>
      <c r="C42" s="180"/>
      <c r="D42" s="180"/>
      <c r="E42" s="180"/>
      <c r="F42" s="180"/>
      <c r="G42" s="180"/>
      <c r="H42" s="180"/>
      <c r="I42" s="180"/>
    </row>
    <row r="43" spans="1:9" x14ac:dyDescent="0.15">
      <c r="C43" s="96"/>
      <c r="D43" s="96"/>
    </row>
    <row r="44" spans="1:9" x14ac:dyDescent="0.15">
      <c r="E44" s="96"/>
      <c r="F44" s="96"/>
    </row>
    <row r="45" spans="1:9" ht="13.75" customHeight="1" x14ac:dyDescent="0.2">
      <c r="B45" s="180" t="s">
        <v>56</v>
      </c>
      <c r="C45" s="180"/>
      <c r="D45" s="180"/>
      <c r="E45" s="180"/>
      <c r="F45" s="180"/>
      <c r="G45" s="180"/>
      <c r="H45" s="180"/>
      <c r="I45" s="180"/>
    </row>
    <row r="46" spans="1:9" x14ac:dyDescent="0.15">
      <c r="C46" s="97"/>
      <c r="D46" s="97"/>
    </row>
  </sheetData>
  <sheetProtection algorithmName="SHA-512" hashValue="FFwSFv2MEpHehv61SiM1ZJm3wdKxui6DUHrJs49/Se85XhqrhwW2Ys0kG4Qy0KWamnC8NFZWhvyJQP+3bsMxUg==" saltValue="JyIkaFEBvaUs++LTObjKu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ANSI-PVM</vt:lpstr>
      <vt:lpstr>GRAD CHECK</vt:lpstr>
      <vt:lpstr>ADVISOR'S NOTES</vt:lpstr>
      <vt:lpstr>'ANSI-PVM'!Print_Area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2022-05-24T16:37:25Z</cp:lastPrinted>
  <dcterms:created xsi:type="dcterms:W3CDTF">2011-07-12T20:37:04Z</dcterms:created>
  <dcterms:modified xsi:type="dcterms:W3CDTF">2022-08-25T15:13:42Z</dcterms:modified>
</cp:coreProperties>
</file>