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showInkAnnotation="0" defaultThemeVersion="124226"/>
  <mc:AlternateContent xmlns:mc="http://schemas.openxmlformats.org/markup-compatibility/2006">
    <mc:Choice Requires="x15">
      <x15ac:absPath xmlns:x15ac="http://schemas.microsoft.com/office/spreadsheetml/2010/11/ac" url="/Users/kristinknight/Desktop/"/>
    </mc:Choice>
  </mc:AlternateContent>
  <xr:revisionPtr revIDLastSave="0" documentId="8_{53477E9B-6C7C-824A-BB90-1C793FD778CB}" xr6:coauthVersionLast="47" xr6:coauthVersionMax="47" xr10:uidLastSave="{00000000-0000-0000-0000-000000000000}"/>
  <bookViews>
    <workbookView xWindow="21480" yWindow="500" windowWidth="21840" windowHeight="13020" xr2:uid="{00000000-000D-0000-FFFF-FFFF00000000}"/>
  </bookViews>
  <sheets>
    <sheet name="ENTO-IBAE" sheetId="3" r:id="rId1"/>
    <sheet name="GRAD CHECK" sheetId="5" r:id="rId2"/>
    <sheet name="ADVISOR'S NOTES" sheetId="1" r:id="rId3"/>
    <sheet name="CourseLeaf Degree Sheet" sheetId="6" r:id="rId4"/>
  </sheets>
  <definedNames>
    <definedName name="_xlnm.Print_Area" localSheetId="3">'CourseLeaf Degree Sheet'!$A$1:$A$108</definedName>
    <definedName name="_xlnm.Print_Area" localSheetId="0">'ENTO-IBAE'!$A$1:$AI$43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3" l="1"/>
  <c r="F15" i="3"/>
  <c r="E15" i="3"/>
  <c r="O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43" i="3" l="1"/>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41" i="3" l="1"/>
  <c r="AE41" i="3"/>
  <c r="AD41" i="3"/>
  <c r="AF30" i="3" l="1"/>
  <c r="AE30" i="3"/>
  <c r="AD30" i="3"/>
  <c r="AF40" i="3"/>
  <c r="AE40" i="3"/>
  <c r="AD40" i="3"/>
  <c r="AF39" i="3"/>
  <c r="AE39" i="3"/>
  <c r="AD39" i="3"/>
  <c r="AF38" i="3"/>
  <c r="AE38" i="3"/>
  <c r="AD38" i="3"/>
  <c r="AF37" i="3"/>
  <c r="AE37" i="3"/>
  <c r="AD37" i="3"/>
  <c r="AF34" i="3"/>
  <c r="AE34" i="3"/>
  <c r="AD34" i="3"/>
  <c r="AF33" i="3"/>
  <c r="AE33" i="3"/>
  <c r="AD33" i="3"/>
  <c r="AF32" i="3"/>
  <c r="AE32" i="3"/>
  <c r="AD32" i="3"/>
  <c r="AF31" i="3"/>
  <c r="AE31" i="3"/>
  <c r="AD31" i="3"/>
  <c r="AF21" i="3" l="1"/>
  <c r="AE21" i="3"/>
  <c r="AD21" i="3"/>
  <c r="E10" i="5" l="1"/>
  <c r="V13" i="3" l="1"/>
  <c r="U13" i="3"/>
  <c r="T13" i="3"/>
  <c r="V12" i="3"/>
  <c r="U12" i="3"/>
  <c r="T12" i="3"/>
  <c r="V11" i="3"/>
  <c r="U11" i="3"/>
  <c r="T11" i="3"/>
  <c r="V10" i="3"/>
  <c r="U10" i="3"/>
  <c r="T10" i="3"/>
  <c r="V9" i="3"/>
  <c r="U9" i="3"/>
  <c r="T9" i="3"/>
  <c r="V8" i="3"/>
  <c r="U8" i="3"/>
  <c r="T8" i="3"/>
  <c r="V7" i="3"/>
  <c r="U7" i="3"/>
  <c r="T7" i="3"/>
  <c r="G22" i="3"/>
  <c r="F22" i="3"/>
  <c r="E22" i="3"/>
  <c r="G21" i="3"/>
  <c r="F21" i="3"/>
  <c r="E21" i="3"/>
  <c r="G20" i="3"/>
  <c r="F20" i="3"/>
  <c r="E20" i="3"/>
  <c r="G19" i="3"/>
  <c r="F19" i="3"/>
  <c r="E19" i="3"/>
  <c r="G18" i="3"/>
  <c r="F18" i="3"/>
  <c r="E18" i="3"/>
  <c r="G17" i="3"/>
  <c r="F17" i="3"/>
  <c r="E17" i="3"/>
  <c r="G16" i="3"/>
  <c r="F16" i="3"/>
  <c r="E16" i="3"/>
  <c r="G14" i="3"/>
  <c r="F14" i="3"/>
  <c r="E14" i="3"/>
  <c r="G13" i="3"/>
  <c r="F13" i="3"/>
  <c r="E13" i="3"/>
  <c r="G12" i="3"/>
  <c r="F12" i="3"/>
  <c r="E12" i="3"/>
  <c r="G11" i="3"/>
  <c r="F11" i="3"/>
  <c r="E11" i="3"/>
  <c r="G10" i="3"/>
  <c r="F10" i="3"/>
  <c r="E10" i="3"/>
  <c r="G9" i="3"/>
  <c r="F9" i="3"/>
  <c r="E9" i="3"/>
  <c r="G8" i="3"/>
  <c r="F8" i="3"/>
  <c r="E8" i="3"/>
  <c r="G7" i="3"/>
  <c r="F7" i="3"/>
  <c r="E7" i="3"/>
  <c r="B16" i="5" l="1"/>
  <c r="E13" i="5"/>
  <c r="B10" i="5"/>
  <c r="B7" i="5"/>
  <c r="AF9" i="3" l="1"/>
  <c r="AE9" i="3"/>
  <c r="AD9" i="3"/>
  <c r="AD15" i="3"/>
  <c r="AE15" i="3"/>
  <c r="AF15" i="3"/>
  <c r="AD16" i="3"/>
  <c r="AE16" i="3"/>
  <c r="AF16" i="3"/>
  <c r="AD17" i="3"/>
  <c r="AE17" i="3"/>
  <c r="AF17" i="3"/>
  <c r="AD18" i="3"/>
  <c r="AE18" i="3"/>
  <c r="AF18" i="3"/>
  <c r="AD19" i="3"/>
  <c r="AE19" i="3"/>
  <c r="AF19" i="3"/>
  <c r="AD20" i="3"/>
  <c r="AE20" i="3"/>
  <c r="AF20" i="3"/>
  <c r="AD24" i="3" l="1"/>
  <c r="AE24" i="3"/>
  <c r="AF24" i="3"/>
  <c r="AD25" i="3"/>
  <c r="AE25" i="3"/>
  <c r="AF25" i="3"/>
  <c r="AD26" i="3"/>
  <c r="AE26" i="3"/>
  <c r="AF26" i="3"/>
  <c r="AD27" i="3"/>
  <c r="AE27" i="3"/>
  <c r="AF27" i="3"/>
  <c r="Q22" i="3" l="1"/>
  <c r="Q23" i="3"/>
  <c r="AF10" i="3"/>
  <c r="Q21" i="3" s="1"/>
  <c r="F20" i="5" s="1"/>
  <c r="AE10" i="3"/>
  <c r="Q20" i="3" s="1"/>
  <c r="AD10" i="3"/>
  <c r="Q19" i="3" l="1"/>
  <c r="C20" i="5" s="1"/>
  <c r="F21" i="5"/>
  <c r="E16" i="5"/>
  <c r="Q24"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Tiers</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0" shapeId="0" xr:uid="{00000000-0006-0000-0000-000003000000}">
      <text>
        <r>
          <rPr>
            <sz val="9"/>
            <color indexed="81"/>
            <rFont val="Tahoma"/>
            <family val="2"/>
          </rPr>
          <t>or 1483 or 1493</t>
        </r>
      </text>
    </comment>
    <comment ref="S9" authorId="0" shapeId="0" xr:uid="{00000000-0006-0000-0000-000004000000}">
      <text>
        <r>
          <rPr>
            <sz val="9"/>
            <color indexed="81"/>
            <rFont val="Tahoma"/>
            <family val="2"/>
          </rPr>
          <t>ANSI 1023 &amp; 1021 or 1124, BIOC 2344, ENVR 1113, FDSC 1133, HORT 1013,  LA 1013, NREM 1014, 1113, or 2013, PLNT 1213, SOIL 2124</t>
        </r>
      </text>
    </comment>
    <comment ref="C11" authorId="0" shapeId="0" xr:uid="{00000000-0006-0000-0000-000005000000}">
      <text>
        <r>
          <rPr>
            <sz val="9"/>
            <color indexed="81"/>
            <rFont val="Tahoma"/>
            <family val="2"/>
          </rPr>
          <t>or 1513, 1613, or 2103</t>
        </r>
      </text>
    </comment>
    <comment ref="S12" authorId="1" shapeId="0" xr:uid="{00000000-0006-0000-0000-000006000000}">
      <text>
        <r>
          <rPr>
            <sz val="9"/>
            <color indexed="81"/>
            <rFont val="Tahoma"/>
            <family val="2"/>
          </rPr>
          <t xml:space="preserve">or BCOM 3113 or 3443 or ENGL 3323
</t>
        </r>
      </text>
    </comment>
    <comment ref="S13" authorId="1" shapeId="0" xr:uid="{00000000-0006-0000-0000-000007000000}">
      <text>
        <r>
          <rPr>
            <sz val="9"/>
            <color indexed="81"/>
            <rFont val="Tahoma"/>
            <family val="2"/>
          </rPr>
          <t>or SPCH 3733
or AGCM 3203</t>
        </r>
      </text>
    </comment>
    <comment ref="C14" authorId="2" shapeId="0" xr:uid="{639832DC-542B-4FF3-99AF-6F51DCDEA875}">
      <text>
        <r>
          <rPr>
            <sz val="9"/>
            <color indexed="81"/>
            <rFont val="Tahoma"/>
            <family val="2"/>
          </rPr>
          <t>and 1111
or BIOL 1114</t>
        </r>
      </text>
    </comment>
    <comment ref="C15" authorId="2" shapeId="0" xr:uid="{5FECFC5F-502A-4690-A9A0-41E4C4440FC2}">
      <text>
        <r>
          <rPr>
            <sz val="9"/>
            <color indexed="81"/>
            <rFont val="Tahoma"/>
            <family val="2"/>
          </rPr>
          <t xml:space="preserve">and 1113
or BIOL 1114
</t>
        </r>
      </text>
    </comment>
    <comment ref="C16" authorId="3" shapeId="0" xr:uid="{00000000-0006-0000-0000-000008000000}">
      <text>
        <r>
          <rPr>
            <sz val="9"/>
            <color indexed="81"/>
            <rFont val="Tahoma"/>
            <family val="2"/>
          </rPr>
          <t>or 1314</t>
        </r>
      </text>
    </comment>
    <comment ref="C18" authorId="4" shapeId="0" xr:uid="{00000000-0006-0000-0000-000009000000}">
      <text>
        <r>
          <rPr>
            <sz val="9"/>
            <color indexed="81"/>
            <rFont val="Tahoma"/>
            <family val="2"/>
          </rPr>
          <t>course designated
A, H, N, or S</t>
        </r>
      </text>
    </comment>
    <comment ref="C19" authorId="4" shapeId="0" xr:uid="{00000000-0006-0000-0000-00000A000000}">
      <text>
        <r>
          <rPr>
            <sz val="9"/>
            <color indexed="81"/>
            <rFont val="Tahoma"/>
            <family val="2"/>
          </rPr>
          <t>course designated
A, H, N, or S</t>
        </r>
      </text>
    </comment>
    <comment ref="C20" authorId="4" shapeId="0" xr:uid="{00000000-0006-0000-0000-00000B000000}">
      <text>
        <r>
          <rPr>
            <sz val="9"/>
            <color indexed="81"/>
            <rFont val="Tahoma"/>
            <family val="2"/>
          </rPr>
          <t>course designated
A, H, N, or S</t>
        </r>
      </text>
    </comment>
    <comment ref="AC24" authorId="4" shapeId="0" xr:uid="{00000000-0006-0000-0000-00000C000000}">
      <text>
        <r>
          <rPr>
            <sz val="9"/>
            <color indexed="81"/>
            <rFont val="Tahoma"/>
            <family val="2"/>
          </rPr>
          <t>or BIOL 3023
or PLNT 3554</t>
        </r>
      </text>
    </comment>
    <comment ref="AC25" authorId="4" shapeId="0" xr:uid="{00000000-0006-0000-0000-00000D000000}">
      <text>
        <r>
          <rPr>
            <sz val="9"/>
            <color indexed="81"/>
            <rFont val="Tahoma"/>
            <family val="2"/>
          </rPr>
          <t>or BIOL 3034</t>
        </r>
      </text>
    </comment>
    <comment ref="AC26" authorId="4" shapeId="0" xr:uid="{00000000-0006-0000-0000-00000E000000}">
      <text>
        <r>
          <rPr>
            <sz val="9"/>
            <color indexed="81"/>
            <rFont val="Tahoma"/>
            <family val="2"/>
          </rPr>
          <t>or 1515</t>
        </r>
      </text>
    </comment>
    <comment ref="AC27" authorId="4" shapeId="0" xr:uid="{00000000-0006-0000-0000-00000F000000}">
      <text>
        <r>
          <rPr>
            <sz val="9"/>
            <color indexed="81"/>
            <rFont val="Tahoma"/>
            <family val="2"/>
          </rPr>
          <t>or CHEM 3013
or BIOC 3653</t>
        </r>
      </text>
    </comment>
  </commentList>
</comments>
</file>

<file path=xl/sharedStrings.xml><?xml version="1.0" encoding="utf-8"?>
<sst xmlns="http://schemas.openxmlformats.org/spreadsheetml/2006/main" count="116" uniqueCount="86">
  <si>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</si>
  <si>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</si>
  <si>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</si>
  <si>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</si>
  <si>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</si>
  <si>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</si>
  <si>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</si>
  <si>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</si>
  <si>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</si>
  <si>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</si>
  <si>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</si>
  <si>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</si>
  <si>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</si>
  <si>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</si>
  <si>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</si>
  <si>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</si>
  <si>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</si>
  <si>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</si>
  <si>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</si>
  <si>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</si>
  <si>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</si>
  <si>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</si>
  <si>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</si>
  <si>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</si>
  <si>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</si>
  <si>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</si>
  <si>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</si>
  <si>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</si>
  <si>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</si>
  <si>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</si>
  <si>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</si>
  <si>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</si>
  <si>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</si>
  <si>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</si>
  <si>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</si>
  <si>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</si>
  <si>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</si>
  <si>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</si>
  <si>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</si>
  <si>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</si>
  <si>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</si>
  <si>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</si>
  <si>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</si>
  <si>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</si>
  <si>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</si>
  <si>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</si>
  <si>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</si>
  <si>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</si>
  <si>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</si>
  <si>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ENTO</t>
  </si>
  <si>
    <t>ENTO-IBAE</t>
  </si>
  <si>
    <t>CHEM</t>
  </si>
  <si>
    <t>Total Hours to Date:</t>
  </si>
  <si>
    <t>(hrs. = current courses + deficiencies)</t>
  </si>
  <si>
    <t>APPROVED BY:</t>
  </si>
  <si>
    <t>ANSI</t>
  </si>
  <si>
    <t>(S)</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</si>
  <si>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</si>
  <si>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</si>
  <si>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</si>
  <si>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</si>
  <si>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LNAME, FNAME</t>
  </si>
  <si>
    <t>ADVISOR</t>
  </si>
  <si>
    <t>EARNED U/D HOURS (40)</t>
  </si>
  <si>
    <t>GPA U/D HOURS</t>
  </si>
  <si>
    <t>General Education Requirements:  40 Hours</t>
  </si>
  <si>
    <t>College/Dept. Requirements:  19 Hours</t>
  </si>
  <si>
    <t>Major Requirements:  61 Hours</t>
  </si>
  <si>
    <t>Core Courses:  8 Hours</t>
  </si>
  <si>
    <t>Additional Entomology:  15 Hours</t>
  </si>
  <si>
    <t>Related Courses:  14 Hours</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</si>
  <si>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</si>
  <si>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</si>
  <si>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</si>
  <si>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</si>
  <si>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</si>
  <si>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</si>
  <si>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</si>
  <si>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</si>
  <si>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r>
      <t>ENTO 4800 (3 Hours) &amp; ENTO or PLNT courses</t>
    </r>
    <r>
      <rPr>
        <b/>
        <sz val="10"/>
        <rFont val="Arial"/>
        <family val="2"/>
      </rPr>
      <t xml:space="preserve"> </t>
    </r>
  </si>
  <si>
    <t>Additional Natural Resourses or Biol Sci: 12 Hours</t>
  </si>
  <si>
    <t>Additional MATH and Science:  12 Hours</t>
  </si>
  <si>
    <t>NREM</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</si>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</sst>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2" fillId="0" borderId="0"/>
    <xf numFmtId="0" fontId="11" fillId="0" borderId="0"/>
    <xf numFmtId="0" fontId="21" fillId="0" borderId="0" applyNumberFormat="0" applyFill="0" applyBorder="0" applyAlignment="0" applyProtection="0"/>
    <xf numFmtId="0" fontId="2" fillId="0" borderId="0"/>
  </cellStyleXfs>
  <cellXfs count="14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7" fillId="0" borderId="0" xfId="1" applyFont="1" applyProtection="1">
      <protection hidden="1"/>
    </xf>
    <xf numFmtId="0" fontId="8" fillId="0" borderId="0" xfId="1" applyFont="1" applyProtection="1">
      <protection hidden="1"/>
    </xf>
    <xf numFmtId="0" fontId="9" fillId="0" borderId="0" xfId="1" applyFont="1" applyAlignment="1" applyProtection="1">
      <alignment horizontal="left"/>
      <protection hidden="1"/>
    </xf>
    <xf numFmtId="0" fontId="9" fillId="0" borderId="0" xfId="1" applyFo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2" fillId="0" borderId="0" xfId="1" applyProtection="1">
      <protection hidden="1"/>
    </xf>
    <xf numFmtId="0" fontId="2" fillId="0" borderId="0" xfId="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2" fillId="0" borderId="0" xfId="2" applyFont="1" applyProtection="1">
      <protection hidden="1"/>
    </xf>
    <xf numFmtId="0" fontId="11" fillId="0" borderId="0" xfId="2" applyAlignment="1" applyProtection="1">
      <alignment horizontal="right"/>
      <protection hidden="1"/>
    </xf>
    <xf numFmtId="0" fontId="12" fillId="0" borderId="0" xfId="2" applyFont="1" applyProtection="1">
      <protection locked="0"/>
    </xf>
    <xf numFmtId="0" fontId="14" fillId="0" borderId="0" xfId="2" applyFont="1" applyProtection="1">
      <protection hidden="1"/>
    </xf>
    <xf numFmtId="0" fontId="14" fillId="0" borderId="0" xfId="2" applyFont="1" applyProtection="1">
      <protection locked="0"/>
    </xf>
    <xf numFmtId="0" fontId="15" fillId="0" borderId="0" xfId="2" applyFont="1" applyProtection="1">
      <protection locked="0"/>
    </xf>
    <xf numFmtId="0" fontId="11" fillId="0" borderId="0" xfId="2"/>
    <xf numFmtId="0" fontId="11" fillId="0" borderId="0" xfId="2" applyProtection="1">
      <protection hidden="1"/>
    </xf>
    <xf numFmtId="0" fontId="16" fillId="0" borderId="0" xfId="2" applyFont="1" applyProtection="1">
      <protection hidden="1"/>
    </xf>
    <xf numFmtId="0" fontId="11" fillId="0" borderId="0" xfId="2" applyProtection="1">
      <protection locked="0"/>
    </xf>
    <xf numFmtId="0" fontId="2" fillId="0" borderId="0" xfId="2" applyFont="1" applyProtection="1">
      <protection locked="0"/>
    </xf>
    <xf numFmtId="0" fontId="2" fillId="0" borderId="0" xfId="2" applyFont="1"/>
    <xf numFmtId="0" fontId="2" fillId="0" borderId="2" xfId="2" applyFont="1" applyBorder="1" applyAlignment="1" applyProtection="1">
      <alignment horizontal="left"/>
      <protection locked="0" hidden="1"/>
    </xf>
    <xf numFmtId="0" fontId="18" fillId="0" borderId="0" xfId="2" applyFont="1" applyProtection="1">
      <protection hidden="1"/>
    </xf>
    <xf numFmtId="0" fontId="2" fillId="0" borderId="2" xfId="2" applyFont="1" applyBorder="1" applyAlignment="1" applyProtection="1">
      <alignment horizontal="left"/>
      <protection locked="0"/>
    </xf>
    <xf numFmtId="0" fontId="11" fillId="0" borderId="0" xfId="2" applyAlignment="1" applyProtection="1">
      <alignment horizontal="center"/>
      <protection hidden="1"/>
    </xf>
    <xf numFmtId="0" fontId="2" fillId="0" borderId="11" xfId="2" applyFont="1" applyBorder="1" applyProtection="1">
      <protection locked="0" hidden="1"/>
    </xf>
    <xf numFmtId="0" fontId="2" fillId="0" borderId="12" xfId="2" applyFont="1" applyBorder="1" applyAlignment="1" applyProtection="1">
      <alignment horizontal="right"/>
      <protection locked="0"/>
    </xf>
    <xf numFmtId="0" fontId="11" fillId="2" borderId="13" xfId="2" applyFill="1" applyBorder="1" applyProtection="1">
      <protection hidden="1"/>
    </xf>
    <xf numFmtId="0" fontId="11" fillId="2" borderId="14" xfId="2" applyFill="1" applyBorder="1" applyProtection="1">
      <protection hidden="1"/>
    </xf>
    <xf numFmtId="0" fontId="1" fillId="0" borderId="0" xfId="2" applyFont="1" applyProtection="1">
      <protection hidden="1"/>
    </xf>
    <xf numFmtId="0" fontId="12" fillId="0" borderId="0" xfId="2" applyFont="1" applyProtection="1">
      <protection hidden="1"/>
    </xf>
    <xf numFmtId="0" fontId="17" fillId="0" borderId="0" xfId="2" applyFont="1" applyProtection="1">
      <protection hidden="1"/>
    </xf>
    <xf numFmtId="0" fontId="1" fillId="0" borderId="0" xfId="2" applyFont="1" applyAlignment="1" applyProtection="1">
      <alignment horizontal="right"/>
      <protection hidden="1"/>
    </xf>
    <xf numFmtId="0" fontId="11" fillId="0" borderId="0" xfId="2" applyProtection="1">
      <protection locked="0" hidden="1"/>
    </xf>
    <xf numFmtId="0" fontId="8" fillId="0" borderId="0" xfId="1" applyFont="1" applyAlignment="1" applyProtection="1">
      <alignment horizontal="left"/>
      <protection locked="0"/>
    </xf>
    <xf numFmtId="0" fontId="0" fillId="0" borderId="0" xfId="2" applyFont="1" applyProtection="1">
      <protection hidden="1"/>
    </xf>
    <xf numFmtId="0" fontId="11" fillId="0" borderId="0" xfId="2" applyAlignment="1" applyProtection="1">
      <alignment horizontal="left"/>
      <protection hidden="1"/>
    </xf>
    <xf numFmtId="0" fontId="1" fillId="0" borderId="0" xfId="2" applyFont="1" applyAlignment="1" applyProtection="1">
      <alignment horizontal="center"/>
      <protection hidden="1"/>
    </xf>
    <xf numFmtId="0" fontId="0" fillId="0" borderId="11" xfId="2" applyFont="1" applyBorder="1" applyAlignment="1" applyProtection="1">
      <alignment horizontal="center"/>
      <protection locked="0"/>
    </xf>
    <xf numFmtId="0" fontId="0" fillId="0" borderId="10" xfId="2" applyFont="1" applyBorder="1" applyProtection="1">
      <protection locked="0" hidden="1"/>
    </xf>
    <xf numFmtId="0" fontId="0" fillId="0" borderId="0" xfId="2" applyFont="1" applyProtection="1">
      <protection locked="0"/>
    </xf>
    <xf numFmtId="0" fontId="0" fillId="0" borderId="0" xfId="2" applyFont="1" applyAlignment="1" applyProtection="1">
      <alignment horizontal="center"/>
      <protection locked="0"/>
    </xf>
    <xf numFmtId="0" fontId="4" fillId="0" borderId="0" xfId="2" applyFont="1" applyProtection="1">
      <protection hidden="1"/>
    </xf>
    <xf numFmtId="0" fontId="0" fillId="0" borderId="0" xfId="2" applyFont="1"/>
    <xf numFmtId="0" fontId="0" fillId="0" borderId="3" xfId="2" applyFont="1" applyBorder="1" applyAlignment="1" applyProtection="1">
      <alignment horizontal="center"/>
      <protection locked="0"/>
    </xf>
    <xf numFmtId="0" fontId="8" fillId="0" borderId="0" xfId="1" applyFont="1" applyAlignment="1" applyProtection="1">
      <alignment horizontal="left"/>
      <protection hidden="1"/>
    </xf>
    <xf numFmtId="0" fontId="5" fillId="0" borderId="0" xfId="1" applyFont="1" applyAlignment="1" applyProtection="1">
      <alignment horizontal="left"/>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lignment horizontal="left"/>
    </xf>
    <xf numFmtId="0" fontId="9" fillId="0" borderId="0" xfId="1" applyFont="1" applyAlignment="1">
      <alignment horizontal="left"/>
    </xf>
    <xf numFmtId="2" fontId="9" fillId="0" borderId="0" xfId="1" applyNumberFormat="1" applyFont="1" applyAlignment="1" applyProtection="1">
      <alignment horizontal="left"/>
      <protection hidden="1"/>
    </xf>
    <xf numFmtId="0" fontId="7" fillId="0" borderId="0" xfId="1" applyFont="1" applyAlignment="1" applyProtection="1">
      <alignment horizontal="left"/>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Alignment="1">
      <alignment horizontal="left"/>
    </xf>
    <xf numFmtId="1" fontId="8" fillId="0" borderId="0" xfId="1" applyNumberFormat="1" applyFont="1" applyAlignment="1">
      <alignment horizontal="left"/>
    </xf>
    <xf numFmtId="0" fontId="8" fillId="0" borderId="0" xfId="1" applyFont="1" applyAlignment="1">
      <alignment horizontal="center"/>
    </xf>
    <xf numFmtId="0" fontId="14" fillId="0" borderId="0" xfId="2" applyFont="1"/>
    <xf numFmtId="0" fontId="2" fillId="0" borderId="0" xfId="2" applyFont="1" applyAlignment="1">
      <alignment horizontal="left"/>
    </xf>
    <xf numFmtId="0" fontId="0" fillId="0" borderId="0" xfId="2" applyFont="1" applyAlignment="1">
      <alignment horizontal="left"/>
    </xf>
    <xf numFmtId="0" fontId="2" fillId="0" borderId="2" xfId="2" applyFont="1" applyBorder="1" applyAlignment="1" applyProtection="1">
      <alignment horizontal="left"/>
      <protection hidden="1"/>
    </xf>
    <xf numFmtId="0" fontId="2" fillId="0" borderId="0" xfId="2" applyFont="1" applyAlignment="1" applyProtection="1">
      <alignment horizontal="left"/>
      <protection hidden="1"/>
    </xf>
    <xf numFmtId="0" fontId="0" fillId="0" borderId="0" xfId="2" applyFont="1" applyAlignment="1">
      <alignment horizontal="center"/>
    </xf>
    <xf numFmtId="0" fontId="0" fillId="0" borderId="0" xfId="2" applyFont="1" applyProtection="1">
      <protection locked="0" hidden="1"/>
    </xf>
    <xf numFmtId="0" fontId="11" fillId="0" borderId="0" xfId="2" applyAlignment="1">
      <alignment horizontal="left"/>
    </xf>
    <xf numFmtId="0" fontId="0" fillId="0" borderId="4" xfId="2" applyFont="1" applyBorder="1" applyAlignment="1" applyProtection="1">
      <alignment horizontal="center"/>
      <protection locked="0"/>
    </xf>
    <xf numFmtId="0" fontId="2" fillId="0" borderId="0" xfId="2" applyFont="1" applyProtection="1">
      <protection locked="0" hidden="1"/>
    </xf>
    <xf numFmtId="0" fontId="1" fillId="0" borderId="0" xfId="2" applyFont="1" applyAlignment="1" applyProtection="1">
      <alignment horizontal="left"/>
      <protection hidden="1"/>
    </xf>
    <xf numFmtId="14" fontId="8" fillId="0" borderId="0" xfId="0" applyNumberFormat="1" applyFont="1" applyProtection="1">
      <protection locked="0"/>
    </xf>
    <xf numFmtId="0" fontId="2" fillId="0" borderId="0" xfId="2" applyFont="1" applyAlignment="1" applyProtection="1">
      <alignment horizontal="left"/>
      <protection locked="0"/>
    </xf>
    <xf numFmtId="164" fontId="23" fillId="3" borderId="3" xfId="2" applyNumberFormat="1" applyFont="1" applyFill="1" applyBorder="1" applyAlignment="1" applyProtection="1">
      <alignment horizontal="center"/>
      <protection locked="0"/>
    </xf>
    <xf numFmtId="0" fontId="2" fillId="0" borderId="0" xfId="2" applyFont="1" applyAlignment="1" applyProtection="1">
      <alignment horizontal="right"/>
      <protection hidden="1"/>
    </xf>
    <xf numFmtId="0" fontId="13" fillId="0" borderId="0" xfId="2" applyFont="1" applyProtection="1">
      <protection hidden="1"/>
    </xf>
    <xf numFmtId="0" fontId="2" fillId="0" borderId="16" xfId="2" applyFont="1" applyBorder="1" applyProtection="1">
      <protection locked="0" hidden="1"/>
    </xf>
    <xf numFmtId="0" fontId="2" fillId="0" borderId="17" xfId="4" applyBorder="1" applyProtection="1">
      <protection hidden="1"/>
    </xf>
    <xf numFmtId="0" fontId="2" fillId="0" borderId="11" xfId="4" applyBorder="1" applyProtection="1">
      <protection hidden="1"/>
    </xf>
    <xf numFmtId="0" fontId="2" fillId="0" borderId="18" xfId="4" applyBorder="1" applyProtection="1">
      <protection hidden="1"/>
    </xf>
    <xf numFmtId="0" fontId="2" fillId="0" borderId="19" xfId="4" applyBorder="1" applyProtection="1">
      <protection hidden="1"/>
    </xf>
    <xf numFmtId="0" fontId="2" fillId="0" borderId="20" xfId="4" applyBorder="1" applyProtection="1">
      <protection hidden="1"/>
    </xf>
    <xf numFmtId="0" fontId="2" fillId="0" borderId="21" xfId="4" applyBorder="1" applyProtection="1">
      <protection hidden="1"/>
    </xf>
    <xf numFmtId="0" fontId="2" fillId="0" borderId="0" xfId="4" applyProtection="1">
      <protection hidden="1"/>
    </xf>
    <xf numFmtId="0" fontId="2" fillId="0" borderId="22" xfId="4" applyBorder="1" applyProtection="1">
      <protection hidden="1"/>
    </xf>
    <xf numFmtId="0" fontId="2" fillId="0" borderId="23" xfId="4" applyBorder="1" applyProtection="1">
      <protection hidden="1"/>
    </xf>
    <xf numFmtId="0" fontId="2" fillId="0" borderId="24" xfId="4" applyBorder="1" applyProtection="1">
      <protection hidden="1"/>
    </xf>
    <xf numFmtId="0" fontId="2" fillId="0" borderId="15" xfId="4" applyBorder="1" applyProtection="1">
      <protection hidden="1"/>
    </xf>
    <xf numFmtId="0" fontId="2" fillId="0" borderId="0" xfId="2" applyFont="1" applyAlignment="1" applyProtection="1">
      <alignment horizontal="left"/>
      <protection locked="0" hidden="1"/>
    </xf>
    <xf numFmtId="0" fontId="0" fillId="0" borderId="0" xfId="2" applyFont="1" applyAlignment="1" applyProtection="1">
      <alignment horizontal="left"/>
      <protection locked="0"/>
    </xf>
    <xf numFmtId="0" fontId="11" fillId="0" borderId="0" xfId="2"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49" fontId="24" fillId="0" borderId="0" xfId="2" applyNumberFormat="1" applyFont="1" applyAlignment="1" applyProtection="1">
      <alignment horizontal="center"/>
      <protection locked="0"/>
    </xf>
    <xf numFmtId="0" fontId="22" fillId="0" borderId="0" xfId="2" applyFo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25" fillId="0" borderId="0" xfId="2" applyFont="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15" xfId="2" applyFont="1" applyBorder="1" applyProtection="1">
      <protection locked="0"/>
    </xf>
    <xf numFmtId="0" fontId="11" fillId="0" borderId="15" xfId="2" applyBorder="1" applyAlignment="1" applyProtection="1">
      <alignment horizontal="left"/>
      <protection locked="0"/>
    </xf>
    <xf numFmtId="0" fontId="11" fillId="0" borderId="5" xfId="2" applyBorder="1" applyAlignment="1" applyProtection="1">
      <alignment horizontal="center"/>
      <protection hidden="1"/>
    </xf>
    <xf numFmtId="0" fontId="19" fillId="0" borderId="0" xfId="2" applyFont="1" applyProtection="1">
      <protection hidden="1"/>
    </xf>
    <xf numFmtId="1" fontId="11" fillId="0" borderId="6" xfId="2" applyNumberFormat="1" applyBorder="1" applyAlignment="1" applyProtection="1">
      <alignment horizontal="center"/>
      <protection hidden="1"/>
    </xf>
    <xf numFmtId="2" fontId="11" fillId="0" borderId="8" xfId="2" applyNumberFormat="1" applyBorder="1" applyAlignment="1" applyProtection="1">
      <alignment horizontal="center"/>
      <protection hidden="1"/>
    </xf>
    <xf numFmtId="0" fontId="2" fillId="0" borderId="0" xfId="2" applyFont="1" applyAlignment="1" applyProtection="1">
      <alignment horizontal="center"/>
      <protection locked="0"/>
    </xf>
    <xf numFmtId="0" fontId="11" fillId="0" borderId="0" xfId="2" applyAlignment="1" applyProtection="1">
      <alignment horizontal="left"/>
      <protection locked="0"/>
    </xf>
    <xf numFmtId="0" fontId="2" fillId="0" borderId="15" xfId="2" applyFont="1" applyBorder="1" applyAlignment="1" applyProtection="1">
      <alignment horizontal="center"/>
      <protection locked="0"/>
    </xf>
    <xf numFmtId="1" fontId="0" fillId="0" borderId="9" xfId="2" applyNumberFormat="1" applyFont="1" applyBorder="1" applyAlignment="1" applyProtection="1">
      <alignment horizontal="center"/>
      <protection locked="0"/>
    </xf>
    <xf numFmtId="1" fontId="11" fillId="0" borderId="9" xfId="2" applyNumberFormat="1" applyBorder="1" applyAlignment="1" applyProtection="1">
      <alignment horizontal="center"/>
      <protection locked="0"/>
    </xf>
    <xf numFmtId="0" fontId="2" fillId="0" borderId="0" xfId="2" applyFont="1" applyProtection="1">
      <protection locked="0"/>
    </xf>
    <xf numFmtId="2" fontId="11" fillId="0" borderId="5" xfId="2" applyNumberFormat="1" applyBorder="1" applyAlignment="1" applyProtection="1">
      <alignment horizontal="center"/>
      <protection hidden="1"/>
    </xf>
    <xf numFmtId="0" fontId="13" fillId="0" borderId="6"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0" fillId="0" borderId="0" xfId="2" applyFont="1" applyAlignment="1" applyProtection="1">
      <alignment horizontal="left"/>
      <protection locked="0"/>
    </xf>
    <xf numFmtId="0" fontId="0" fillId="0" borderId="0" xfId="2" applyFont="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Alignment="1">
      <alignment horizontal="left"/>
    </xf>
    <xf numFmtId="165" fontId="9" fillId="0" borderId="0" xfId="1" applyNumberFormat="1" applyFont="1" applyAlignment="1" applyProtection="1">
      <alignment horizontal="left"/>
      <protection locked="0"/>
    </xf>
    <xf numFmtId="0" fontId="2" fillId="0" borderId="0" xfId="1" applyProtection="1">
      <protection locked="0"/>
    </xf>
    <xf numFmtId="0" fontId="8" fillId="0" borderId="0" xfId="0" applyFont="1" applyAlignment="1">
      <alignment horizontal="left"/>
    </xf>
    <xf numFmtId="0" fontId="5" fillId="0" borderId="0" xfId="1" applyFont="1" applyAlignment="1" applyProtection="1">
      <alignment horizontal="left"/>
      <protection locked="0"/>
    </xf>
    <xf numFmtId="0" fontId="9" fillId="0" borderId="0" xfId="1" applyFont="1"/>
    <xf numFmtId="0" fontId="2" fillId="0" borderId="0" xfId="1"/>
    <xf numFmtId="0" fontId="5" fillId="0" borderId="0" xfId="1" applyFont="1" applyAlignment="1" applyProtection="1">
      <alignment horizontal="left"/>
      <protection hidden="1"/>
    </xf>
    <xf numFmtId="2" fontId="9" fillId="0" borderId="0" xfId="1" applyNumberFormat="1" applyFont="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Alignment="1" applyProtection="1">
      <alignment horizontal="left"/>
      <protection hidden="1"/>
    </xf>
    <xf numFmtId="2" fontId="9" fillId="0" borderId="0" xfId="1" applyNumberFormat="1" applyFont="1" applyAlignment="1" applyProtection="1">
      <alignment horizontal="center"/>
      <protection locked="0"/>
    </xf>
    <xf numFmtId="0" fontId="8" fillId="0" borderId="0" xfId="1" applyFont="1" applyAlignment="1" applyProtection="1">
      <alignment horizontal="center"/>
      <protection locked="0"/>
    </xf>
  </cellXfs>
  <cellStyles count="5">
    <cellStyle name="Hyperlink" xfId="3" builtinId="8"/>
    <cellStyle name="Normal" xfId="0" builtinId="0"/>
    <cellStyle name="Normal 2" xfId="1" xr:uid="{00000000-0005-0000-0000-000002000000}"/>
    <cellStyle name="Normal 3" xfId="2" xr:uid="{00000000-0005-0000-0000-000003000000}"/>
    <cellStyle name="Normal 3 2" xfId="4" xr:uid="{00000000-0005-0000-0000-000004000000}"/>
  </cellStyles>
  <dxfs count="98">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28</xdr:row>
      <xdr:rowOff>16625</xdr:rowOff>
    </xdr:from>
    <xdr:to>
      <xdr:col>25</xdr:col>
      <xdr:colOff>20053</xdr:colOff>
      <xdr:row>39</xdr:row>
      <xdr:rowOff>28575</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3063541" y="4750550"/>
          <a:ext cx="2604837" cy="18979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657</xdr:colOff>
      <xdr:row>41</xdr:row>
      <xdr:rowOff>81714</xdr:rowOff>
    </xdr:from>
    <xdr:to>
      <xdr:col>35</xdr:col>
      <xdr:colOff>7226</xdr:colOff>
      <xdr:row>42</xdr:row>
      <xdr:rowOff>122320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44232" y="7044489"/>
          <a:ext cx="3035519" cy="21205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2.0 GPA</a:t>
          </a:r>
          <a:r>
            <a:rPr lang="en-US" sz="1100" b="1" baseline="0"/>
            <a:t> OR HIGHER IN UPPER-DIVISION HOURS</a:t>
          </a:r>
          <a:endParaRPr lang="en-US" sz="1100" b="1"/>
        </a:p>
      </xdr:txBody>
    </xdr:sp>
    <xdr:clientData/>
  </xdr:twoCellAnchor>
  <xdr:twoCellAnchor>
    <xdr:from>
      <xdr:col>15</xdr:col>
      <xdr:colOff>118241</xdr:colOff>
      <xdr:row>39</xdr:row>
      <xdr:rowOff>57150</xdr:rowOff>
    </xdr:from>
    <xdr:to>
      <xdr:col>25</xdr:col>
      <xdr:colOff>26276</xdr:colOff>
      <xdr:row>42</xdr:row>
      <xdr:rowOff>154654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61466" y="6677025"/>
          <a:ext cx="2613135" cy="61185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Foreign</a:t>
          </a:r>
          <a:r>
            <a:rPr lang="en-US" sz="1050" b="1" baseline="0"/>
            <a:t> Language:  Up to 10 credit hours of upper-division foreign language may be substituted for Add'l NAT RES or BIOL SCI.</a:t>
          </a:r>
          <a:endParaRPr lang="en-US"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62</xdr:row>
      <xdr:rowOff>19050</xdr:rowOff>
    </xdr:to>
    <xdr:pic>
      <xdr:nvPicPr>
        <xdr:cNvPr id="3" name="Picture 2">
          <a:extLst>
            <a:ext uri="{FF2B5EF4-FFF2-40B4-BE49-F238E27FC236}">
              <a16:creationId xmlns:a16="http://schemas.microsoft.com/office/drawing/2014/main" id="{070F8F7C-1472-46AF-B1BF-155838F16D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62</xdr:row>
      <xdr:rowOff>0</xdr:rowOff>
    </xdr:from>
    <xdr:to>
      <xdr:col>1</xdr:col>
      <xdr:colOff>0</xdr:colOff>
      <xdr:row>124</xdr:row>
      <xdr:rowOff>19050</xdr:rowOff>
    </xdr:to>
    <xdr:pic>
      <xdr:nvPicPr>
        <xdr:cNvPr id="5" name="Picture 4">
          <a:extLst>
            <a:ext uri="{FF2B5EF4-FFF2-40B4-BE49-F238E27FC236}">
              <a16:creationId xmlns:a16="http://schemas.microsoft.com/office/drawing/2014/main" id="{E4EB41DA-0FAB-4E0F-9F5F-C915C8A712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039350"/>
          <a:ext cx="7772400" cy="10058400"/>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44"/>
  <sheetViews>
    <sheetView showGridLines="0" tabSelected="1" zoomScaleNormal="100" workbookViewId="0">
      <selection activeCell="Y18" sqref="Y18"/>
    </sheetView>
  </sheetViews>
  <sheetFormatPr baseColWidth="10" defaultColWidth="9.1640625" defaultRowHeight="13" x14ac:dyDescent="0.15"/>
  <cols>
    <col min="1" max="1" width="7.5" style="28" customWidth="1"/>
    <col min="2" max="2" width="6.5" style="28" customWidth="1"/>
    <col min="3" max="4" width="3.5" style="28" customWidth="1"/>
    <col min="5" max="5" width="3.5" style="29" hidden="1" customWidth="1"/>
    <col min="6" max="6" width="5.5" style="29" hidden="1" customWidth="1"/>
    <col min="7" max="7" width="6.5" style="29" hidden="1" customWidth="1"/>
    <col min="8" max="8" width="1.83203125" style="29" customWidth="1"/>
    <col min="9" max="10" width="6.5" style="28" customWidth="1"/>
    <col min="11" max="11" width="3.5" style="28" customWidth="1"/>
    <col min="12" max="12" width="4.5" style="28" customWidth="1"/>
    <col min="13" max="13" width="3.5" style="28" hidden="1" customWidth="1"/>
    <col min="14" max="14" width="2.5" style="28" hidden="1" customWidth="1"/>
    <col min="15" max="15" width="3.5" style="29" hidden="1" customWidth="1"/>
    <col min="16" max="16" width="2" style="28" customWidth="1"/>
    <col min="17" max="17" width="7" style="28" customWidth="1"/>
    <col min="18" max="18" width="5.5" style="28" customWidth="1"/>
    <col min="19" max="19" width="6.5" style="28" customWidth="1"/>
    <col min="20" max="20" width="4.5" style="28" hidden="1" customWidth="1"/>
    <col min="21" max="21" width="5" style="28" hidden="1" customWidth="1"/>
    <col min="22" max="22" width="4.5" style="28" hidden="1" customWidth="1"/>
    <col min="23" max="23" width="2" style="28" customWidth="1"/>
    <col min="24" max="24" width="6.5" style="28" customWidth="1"/>
    <col min="25" max="25" width="10.83203125" style="28" customWidth="1"/>
    <col min="26" max="26" width="1.5" style="28" customWidth="1"/>
    <col min="27" max="27" width="7" style="28" customWidth="1"/>
    <col min="28" max="28" width="8" style="28" customWidth="1"/>
    <col min="29" max="29" width="7.5" style="28" customWidth="1"/>
    <col min="30" max="30" width="4.5" style="28" hidden="1" customWidth="1"/>
    <col min="31" max="31" width="5.1640625" style="28" hidden="1" customWidth="1"/>
    <col min="32" max="32" width="5.5" style="28" hidden="1" customWidth="1"/>
    <col min="33" max="33" width="2.5" style="28" customWidth="1"/>
    <col min="34" max="34" width="8.5" style="28" customWidth="1"/>
    <col min="35" max="35" width="12" style="28" customWidth="1"/>
    <col min="36" max="36" width="2.5" style="28" customWidth="1"/>
    <col min="37" max="16384" width="9.1640625" style="28"/>
  </cols>
  <sheetData>
    <row r="1" spans="1:36" s="33" customFormat="1" ht="20" x14ac:dyDescent="0.2">
      <c r="A1" s="86" t="s">
        <v>17</v>
      </c>
      <c r="B1" s="109" t="s">
        <v>61</v>
      </c>
      <c r="C1" s="109"/>
      <c r="D1" s="109"/>
      <c r="E1" s="109"/>
      <c r="F1" s="109"/>
      <c r="G1" s="109"/>
      <c r="H1" s="109"/>
      <c r="I1" s="109"/>
      <c r="J1" s="109"/>
      <c r="K1" s="109"/>
      <c r="L1" s="109"/>
      <c r="M1" s="109"/>
      <c r="N1" s="109"/>
      <c r="O1" s="109"/>
      <c r="P1" s="109"/>
      <c r="Q1" s="109"/>
      <c r="R1" s="86" t="s">
        <v>6</v>
      </c>
      <c r="S1" s="105" t="s">
        <v>83</v>
      </c>
      <c r="T1" s="105"/>
      <c r="U1" s="105"/>
      <c r="V1" s="105"/>
      <c r="W1" s="105"/>
      <c r="X1" s="105"/>
      <c r="Y1" s="105"/>
      <c r="Z1" s="87" t="s">
        <v>50</v>
      </c>
      <c r="AA1" s="22"/>
      <c r="AB1" s="22"/>
      <c r="AC1" s="86" t="s">
        <v>18</v>
      </c>
      <c r="AD1" s="86"/>
      <c r="AE1" s="86"/>
      <c r="AF1" s="86"/>
      <c r="AG1" s="106" t="s">
        <v>62</v>
      </c>
      <c r="AH1" s="106"/>
      <c r="AI1" s="106"/>
    </row>
    <row r="2" spans="1:36" ht="23" hidden="1" x14ac:dyDescent="0.25">
      <c r="A2" s="23"/>
      <c r="B2" s="23"/>
      <c r="C2" s="24"/>
      <c r="D2" s="31"/>
      <c r="E2" s="31"/>
      <c r="F2" s="31"/>
      <c r="G2" s="31"/>
      <c r="H2" s="31"/>
      <c r="I2" s="31"/>
      <c r="J2" s="31"/>
      <c r="K2" s="31"/>
      <c r="L2" s="31"/>
      <c r="M2" s="31"/>
      <c r="N2" s="31"/>
      <c r="O2" s="31"/>
      <c r="P2" s="31"/>
      <c r="Q2" s="31"/>
      <c r="R2" s="31"/>
      <c r="S2" s="23"/>
      <c r="T2" s="25"/>
      <c r="U2" s="25"/>
      <c r="V2" s="25"/>
      <c r="W2" s="26"/>
      <c r="X2" s="26"/>
      <c r="Y2" s="26"/>
      <c r="Z2" s="22"/>
      <c r="AA2" s="22"/>
      <c r="AB2" s="22"/>
      <c r="AC2" s="23"/>
      <c r="AD2" s="23"/>
      <c r="AE2" s="23"/>
      <c r="AF2" s="23"/>
      <c r="AG2" s="27"/>
      <c r="AH2" s="27"/>
      <c r="AI2" s="27"/>
    </row>
    <row r="3" spans="1:36" ht="23.25" customHeight="1" x14ac:dyDescent="0.25">
      <c r="A3" s="42" t="s">
        <v>65</v>
      </c>
      <c r="D3" s="29"/>
      <c r="H3" s="49"/>
      <c r="O3" s="28"/>
      <c r="Q3" s="42" t="s">
        <v>66</v>
      </c>
      <c r="S3" s="23"/>
      <c r="T3" s="25"/>
      <c r="U3" s="25"/>
      <c r="V3" s="25"/>
      <c r="W3" s="72"/>
      <c r="X3" s="72"/>
      <c r="Y3" s="72"/>
      <c r="Z3" s="22"/>
      <c r="AA3" s="42" t="s">
        <v>67</v>
      </c>
      <c r="AB3" s="42"/>
      <c r="AC3" s="42"/>
      <c r="AD3" s="42"/>
      <c r="AE3" s="42"/>
      <c r="AF3" s="42"/>
      <c r="AG3" s="42"/>
      <c r="AH3" s="43"/>
      <c r="AI3" s="55" t="s">
        <v>84</v>
      </c>
      <c r="AJ3" s="43"/>
    </row>
    <row r="4" spans="1:36" ht="9" customHeight="1" x14ac:dyDescent="0.15">
      <c r="A4" s="29"/>
      <c r="B4" s="29"/>
      <c r="C4" s="29"/>
      <c r="D4" s="29"/>
      <c r="I4" s="29"/>
      <c r="J4" s="29"/>
      <c r="K4" s="29"/>
      <c r="L4" s="29"/>
      <c r="M4" s="29"/>
      <c r="N4" s="29"/>
      <c r="P4" s="29"/>
      <c r="Q4" s="29"/>
      <c r="R4" s="29"/>
      <c r="S4" s="29"/>
      <c r="T4" s="29"/>
      <c r="U4" s="29"/>
      <c r="V4" s="29"/>
      <c r="W4" s="29"/>
      <c r="X4" s="29"/>
      <c r="Y4" s="29"/>
      <c r="Z4" s="29"/>
      <c r="AA4" s="29"/>
      <c r="AB4" s="29"/>
      <c r="AC4" s="29"/>
      <c r="AD4" s="29"/>
      <c r="AE4" s="29"/>
      <c r="AF4" s="29"/>
      <c r="AG4" s="29"/>
      <c r="AH4" s="29"/>
      <c r="AI4" s="29"/>
    </row>
    <row r="5" spans="1:36" x14ac:dyDescent="0.15">
      <c r="A5" s="30" t="s">
        <v>19</v>
      </c>
      <c r="B5" s="30"/>
      <c r="C5" s="30" t="s">
        <v>20</v>
      </c>
      <c r="D5" s="30"/>
      <c r="E5" s="44" t="s">
        <v>21</v>
      </c>
      <c r="F5" s="44" t="s">
        <v>22</v>
      </c>
      <c r="G5" s="44" t="s">
        <v>23</v>
      </c>
      <c r="H5" s="44"/>
      <c r="I5" s="29"/>
      <c r="J5" s="30" t="s">
        <v>24</v>
      </c>
      <c r="K5" s="30"/>
      <c r="L5" s="30"/>
      <c r="M5" s="29"/>
      <c r="N5" s="29"/>
      <c r="P5" s="29"/>
      <c r="Q5" s="30" t="s">
        <v>19</v>
      </c>
      <c r="R5" s="30"/>
      <c r="S5" s="30" t="s">
        <v>20</v>
      </c>
      <c r="T5" s="44" t="s">
        <v>21</v>
      </c>
      <c r="U5" s="44" t="s">
        <v>22</v>
      </c>
      <c r="V5" s="44" t="s">
        <v>23</v>
      </c>
      <c r="W5" s="29"/>
      <c r="X5" s="30" t="s">
        <v>24</v>
      </c>
      <c r="Y5" s="29"/>
      <c r="Z5" s="29"/>
      <c r="AA5" s="30" t="s">
        <v>19</v>
      </c>
      <c r="AB5" s="30"/>
      <c r="AC5" s="30" t="s">
        <v>20</v>
      </c>
      <c r="AD5" s="44" t="s">
        <v>21</v>
      </c>
      <c r="AE5" s="44" t="s">
        <v>22</v>
      </c>
      <c r="AF5" s="44" t="s">
        <v>23</v>
      </c>
      <c r="AG5" s="29"/>
      <c r="AH5" s="30" t="s">
        <v>24</v>
      </c>
      <c r="AI5" s="29"/>
    </row>
    <row r="6" spans="1:36" ht="9" customHeight="1" x14ac:dyDescent="0.15">
      <c r="A6" s="29"/>
      <c r="B6" s="29"/>
      <c r="C6" s="29"/>
      <c r="D6" s="29"/>
      <c r="I6" s="29"/>
      <c r="J6" s="29"/>
      <c r="K6" s="29"/>
      <c r="L6" s="29"/>
      <c r="M6" s="29"/>
      <c r="N6" s="29"/>
      <c r="P6" s="29"/>
      <c r="Q6" s="29"/>
      <c r="R6" s="29"/>
      <c r="S6" s="29"/>
      <c r="T6" s="29"/>
      <c r="U6" s="29"/>
      <c r="V6" s="29"/>
      <c r="W6" s="29"/>
      <c r="X6" s="29"/>
      <c r="Y6" s="29"/>
      <c r="Z6" s="29"/>
      <c r="AA6" s="29"/>
      <c r="AB6" s="29"/>
      <c r="AC6" s="29"/>
      <c r="AD6" s="29"/>
      <c r="AE6" s="29"/>
      <c r="AF6" s="29"/>
      <c r="AG6" s="29"/>
      <c r="AH6" s="29"/>
      <c r="AI6" s="29"/>
    </row>
    <row r="7" spans="1:36" x14ac:dyDescent="0.15">
      <c r="A7" s="22" t="s">
        <v>25</v>
      </c>
      <c r="B7" s="34">
        <v>1113</v>
      </c>
      <c r="C7" s="107"/>
      <c r="D7" s="108"/>
      <c r="E7" s="31">
        <f t="shared" ref="E7:E22" si="0">IF(H7&lt;&gt;"",H7,3)*IF(C7="A",4,IF(C7="B",3,IF(C7="C",2,IF(C7="D",1,IF(AND(C7&gt;=0,C7&lt;=4,ISNUMBER(C7)),C7,0)))))</f>
        <v>0</v>
      </c>
      <c r="F7" s="31" t="str">
        <f t="shared" ref="F7:F22" si="1">IF(OR(C7="A",C7="B",C7="C",C7="D",C7="F",AND(C7&gt;=0,C7&lt;=4,ISNUMBER(C7))),IF(H7&lt;&gt;"",H7,3),"")</f>
        <v/>
      </c>
      <c r="G7" s="31" t="str">
        <f t="shared" ref="G7:G22" si="2">IF(OR(C7="A",C7="B",C7="C",C7="D",C7="P",AND(C7&gt;=0,C7&lt;=4,ISNUMBER(C7))),IF(H7&lt;&gt;"",H7,3),"")</f>
        <v/>
      </c>
      <c r="H7" s="32"/>
      <c r="I7" s="103"/>
      <c r="J7" s="104"/>
      <c r="K7" s="104"/>
      <c r="L7" s="104"/>
      <c r="M7" s="29"/>
      <c r="N7" s="29"/>
      <c r="P7" s="29"/>
      <c r="Q7" s="22" t="s">
        <v>26</v>
      </c>
      <c r="R7" s="75">
        <v>1011</v>
      </c>
      <c r="S7" s="57"/>
      <c r="T7" s="31">
        <f>IF(W7&lt;&gt;"",W7,3)*IF(S7="A",4,IF(S7="B",3,IF(S7="C",2,IF(S7="D",1,IF(AND(S7&gt;=0,S7&lt;=4,ISNUMBER(S7)),S7,0)))))</f>
        <v>0</v>
      </c>
      <c r="U7" s="31" t="str">
        <f>IF(OR(S7="A",S7="B",S7="C",S7="D",S7="F",AND(S7&gt;=0,S7&lt;=4,ISNUMBER(S7))),IF(W7&lt;&gt;"",W7,3),"")</f>
        <v/>
      </c>
      <c r="V7" s="31" t="str">
        <f>IF(OR(S7="A",S7="B",S7="C",S7="D",S7="P",AND(S7&gt;=0,S7&lt;=4,ISNUMBER(S7))),IF(W7&lt;&gt;"",W7,3),"")</f>
        <v/>
      </c>
      <c r="W7" s="32">
        <v>1</v>
      </c>
      <c r="X7" s="103"/>
      <c r="Y7" s="104"/>
      <c r="Z7" s="29"/>
      <c r="AA7" s="48" t="s">
        <v>68</v>
      </c>
      <c r="AD7" s="29"/>
      <c r="AE7" s="29"/>
      <c r="AF7" s="29"/>
      <c r="AG7" s="29"/>
      <c r="AH7" s="49"/>
      <c r="AI7" s="49"/>
    </row>
    <row r="8" spans="1:36" x14ac:dyDescent="0.15">
      <c r="A8" s="22" t="s">
        <v>25</v>
      </c>
      <c r="B8" s="34">
        <v>1213</v>
      </c>
      <c r="C8" s="110"/>
      <c r="D8" s="111"/>
      <c r="E8" s="31">
        <f t="shared" si="0"/>
        <v>0</v>
      </c>
      <c r="F8" s="31" t="str">
        <f t="shared" si="1"/>
        <v/>
      </c>
      <c r="G8" s="31" t="str">
        <f t="shared" si="2"/>
        <v/>
      </c>
      <c r="H8" s="32"/>
      <c r="I8" s="103"/>
      <c r="J8" s="104"/>
      <c r="K8" s="104"/>
      <c r="L8" s="104"/>
      <c r="M8" s="29"/>
      <c r="N8" s="29"/>
      <c r="P8" s="29"/>
      <c r="Q8" s="78" t="s">
        <v>29</v>
      </c>
      <c r="R8" s="34">
        <v>1113</v>
      </c>
      <c r="S8" s="57"/>
      <c r="T8" s="31">
        <f t="shared" ref="T8:T13" si="3">IF(W8&lt;&gt;"",W8,3)*IF(S8="A",4,IF(S8="B",3,IF(S8="C",2,IF(S8="D",1,IF(AND(S8&gt;=0,S8&lt;=4,ISNUMBER(S8)),S8,0)))))</f>
        <v>0</v>
      </c>
      <c r="U8" s="31" t="str">
        <f t="shared" ref="U8:U13" si="4">IF(OR(S8="A",S8="B",S8="C",S8="D",S8="F",AND(S8&gt;=0,S8&lt;=4,ISNUMBER(S8))),IF(W8&lt;&gt;"",W8,3),"")</f>
        <v/>
      </c>
      <c r="V8" s="31" t="str">
        <f t="shared" ref="V8:V13" si="5">IF(OR(S8="A",S8="B",S8="C",S8="D",S8="P",AND(S8&gt;=0,S8&lt;=4,ISNUMBER(S8))),IF(W8&lt;&gt;"",W8,3),"")</f>
        <v/>
      </c>
      <c r="W8" s="32"/>
      <c r="X8" s="103"/>
      <c r="Y8" s="104"/>
      <c r="Z8" s="29"/>
      <c r="AA8" s="48"/>
      <c r="AD8" s="29"/>
      <c r="AE8" s="29"/>
      <c r="AF8" s="29"/>
      <c r="AG8" s="29"/>
      <c r="AH8" s="49"/>
      <c r="AI8" s="49"/>
    </row>
    <row r="9" spans="1:36" x14ac:dyDescent="0.15">
      <c r="A9" s="22" t="s">
        <v>27</v>
      </c>
      <c r="B9" s="34">
        <v>1103</v>
      </c>
      <c r="C9" s="110"/>
      <c r="D9" s="111"/>
      <c r="E9" s="31">
        <f t="shared" si="0"/>
        <v>0</v>
      </c>
      <c r="F9" s="31" t="str">
        <f t="shared" si="1"/>
        <v/>
      </c>
      <c r="G9" s="31" t="str">
        <f t="shared" si="2"/>
        <v/>
      </c>
      <c r="H9" s="31"/>
      <c r="I9" s="103"/>
      <c r="J9" s="104"/>
      <c r="K9" s="104"/>
      <c r="L9" s="104"/>
      <c r="M9" s="29"/>
      <c r="N9" s="29"/>
      <c r="P9" s="29"/>
      <c r="Q9" s="81" t="s">
        <v>34</v>
      </c>
      <c r="R9" s="34">
        <v>1213</v>
      </c>
      <c r="S9" s="57"/>
      <c r="T9" s="31">
        <f t="shared" si="3"/>
        <v>0</v>
      </c>
      <c r="U9" s="31" t="str">
        <f t="shared" si="4"/>
        <v/>
      </c>
      <c r="V9" s="31" t="str">
        <f t="shared" si="5"/>
        <v/>
      </c>
      <c r="W9" s="32"/>
      <c r="X9" s="103"/>
      <c r="Y9" s="104"/>
      <c r="Z9" s="29"/>
      <c r="AA9" s="48" t="s">
        <v>49</v>
      </c>
      <c r="AB9" s="75">
        <v>3044</v>
      </c>
      <c r="AC9" s="57"/>
      <c r="AD9" s="31">
        <f t="shared" ref="AD9" si="6">IF(AG9&lt;&gt;"",AG9,3)*IF(AC9="A",4,IF(AC9="B",3,IF(AC9="C",2,IF(AC9="D",1,IF(AND(AC9&gt;=0,AC9&lt;=4,ISNUMBER(AC9)),AC9,0)))))</f>
        <v>0</v>
      </c>
      <c r="AE9" s="31" t="str">
        <f t="shared" ref="AE9" si="7">IF(OR(AC9="A",AC9="B",AC9="C",AC9="D",AC9="F",AND(AC9&gt;=0,AC9&lt;=4,ISNUMBER(AC9))),IF(AG9&lt;&gt;"",AG9,3),"")</f>
        <v/>
      </c>
      <c r="AF9" s="31" t="str">
        <f t="shared" ref="AF9" si="8">IF(OR(AC9="A",AC9="B",AC9="C",AC9="D",AC9="P",AND(AC9&gt;=0,AC9&lt;=4,ISNUMBER(AC9))),IF(AG9&lt;&gt;"",AG9,3),"")</f>
        <v/>
      </c>
      <c r="AG9" s="32">
        <v>4</v>
      </c>
      <c r="AH9" s="103"/>
      <c r="AI9" s="104"/>
    </row>
    <row r="10" spans="1:36" x14ac:dyDescent="0.15">
      <c r="A10" s="22" t="s">
        <v>28</v>
      </c>
      <c r="B10" s="75">
        <v>1113</v>
      </c>
      <c r="C10" s="110"/>
      <c r="D10" s="111"/>
      <c r="E10" s="31">
        <f t="shared" si="0"/>
        <v>0</v>
      </c>
      <c r="F10" s="31" t="str">
        <f t="shared" si="1"/>
        <v/>
      </c>
      <c r="G10" s="31" t="str">
        <f t="shared" si="2"/>
        <v/>
      </c>
      <c r="H10" s="31"/>
      <c r="I10" s="103"/>
      <c r="J10" s="104"/>
      <c r="K10" s="104"/>
      <c r="L10" s="104"/>
      <c r="M10" s="29"/>
      <c r="N10" s="29"/>
      <c r="P10" s="29"/>
      <c r="Q10" s="22" t="s">
        <v>49</v>
      </c>
      <c r="R10" s="75">
        <v>2993</v>
      </c>
      <c r="S10" s="80"/>
      <c r="T10" s="31">
        <f t="shared" si="3"/>
        <v>0</v>
      </c>
      <c r="U10" s="31" t="str">
        <f t="shared" si="4"/>
        <v/>
      </c>
      <c r="V10" s="31" t="str">
        <f t="shared" si="5"/>
        <v/>
      </c>
      <c r="W10" s="31"/>
      <c r="X10" s="103"/>
      <c r="Y10" s="104"/>
      <c r="Z10" s="29"/>
      <c r="AA10" s="48" t="s">
        <v>49</v>
      </c>
      <c r="AB10" s="34">
        <v>4464</v>
      </c>
      <c r="AC10" s="57"/>
      <c r="AD10" s="31">
        <f t="shared" ref="AD10:AD17" si="9">IF(AG10&lt;&gt;"",AG10,3)*IF(AC10="A",4,IF(AC10="B",3,IF(AC10="C",2,IF(AC10="D",1,IF(AND(AC10&gt;=0,AC10&lt;=4,ISNUMBER(AC10)),AC10,0)))))</f>
        <v>0</v>
      </c>
      <c r="AE10" s="31" t="str">
        <f t="shared" ref="AE10:AE17" si="10">IF(OR(AC10="A",AC10="B",AC10="C",AC10="D",AC10="F",AND(AC10&gt;=0,AC10&lt;=4,ISNUMBER(AC10))),IF(AG10&lt;&gt;"",AG10,3),"")</f>
        <v/>
      </c>
      <c r="AF10" s="31" t="str">
        <f t="shared" ref="AF10:AF17" si="11">IF(OR(AC10="A",AC10="B",AC10="C",AC10="D",AC10="P",AND(AC10&gt;=0,AC10&lt;=4,ISNUMBER(AC10))),IF(AG10&lt;&gt;"",AG10,3),"")</f>
        <v/>
      </c>
      <c r="AG10" s="32">
        <v>4</v>
      </c>
      <c r="AH10" s="103"/>
      <c r="AI10" s="104"/>
    </row>
    <row r="11" spans="1:36" x14ac:dyDescent="0.15">
      <c r="A11" s="22" t="s">
        <v>30</v>
      </c>
      <c r="B11" s="34">
        <v>1483</v>
      </c>
      <c r="C11" s="110"/>
      <c r="D11" s="111"/>
      <c r="E11" s="31">
        <f t="shared" si="0"/>
        <v>0</v>
      </c>
      <c r="F11" s="31" t="str">
        <f t="shared" si="1"/>
        <v/>
      </c>
      <c r="G11" s="31" t="str">
        <f t="shared" si="2"/>
        <v/>
      </c>
      <c r="H11" s="31"/>
      <c r="I11" s="103"/>
      <c r="J11" s="104"/>
      <c r="K11" s="104"/>
      <c r="L11" s="104"/>
      <c r="M11" s="29"/>
      <c r="N11" s="29"/>
      <c r="P11" s="29"/>
      <c r="Q11" s="48" t="s">
        <v>31</v>
      </c>
      <c r="R11" s="75">
        <v>2013</v>
      </c>
      <c r="S11" s="80"/>
      <c r="T11" s="31">
        <f t="shared" si="3"/>
        <v>0</v>
      </c>
      <c r="U11" s="31" t="str">
        <f t="shared" si="4"/>
        <v/>
      </c>
      <c r="V11" s="31" t="str">
        <f t="shared" si="5"/>
        <v/>
      </c>
      <c r="W11" s="31"/>
      <c r="X11" s="103"/>
      <c r="Y11" s="104"/>
      <c r="Z11" s="29"/>
      <c r="AA11" s="48"/>
      <c r="AB11" s="76"/>
      <c r="AC11" s="77"/>
      <c r="AG11" s="33"/>
      <c r="AH11" s="33"/>
      <c r="AI11" s="33"/>
    </row>
    <row r="12" spans="1:36" x14ac:dyDescent="0.15">
      <c r="A12" s="81" t="s">
        <v>32</v>
      </c>
      <c r="B12" s="34"/>
      <c r="C12" s="110"/>
      <c r="D12" s="111"/>
      <c r="E12" s="31">
        <f t="shared" si="0"/>
        <v>0</v>
      </c>
      <c r="F12" s="31" t="str">
        <f t="shared" si="1"/>
        <v/>
      </c>
      <c r="G12" s="31" t="str">
        <f t="shared" si="2"/>
        <v/>
      </c>
      <c r="H12" s="32"/>
      <c r="I12" s="103"/>
      <c r="J12" s="104"/>
      <c r="K12" s="104"/>
      <c r="L12" s="104"/>
      <c r="P12" s="29"/>
      <c r="Q12" s="78" t="s">
        <v>58</v>
      </c>
      <c r="R12" s="34">
        <v>3103</v>
      </c>
      <c r="S12" s="80"/>
      <c r="T12" s="31">
        <f t="shared" si="3"/>
        <v>0</v>
      </c>
      <c r="U12" s="31" t="str">
        <f t="shared" si="4"/>
        <v/>
      </c>
      <c r="V12" s="31" t="str">
        <f t="shared" si="5"/>
        <v/>
      </c>
      <c r="W12" s="31"/>
      <c r="X12" s="103"/>
      <c r="Y12" s="104"/>
      <c r="Z12" s="29"/>
      <c r="AA12" s="48" t="s">
        <v>69</v>
      </c>
      <c r="AG12" s="33"/>
      <c r="AH12" s="33"/>
      <c r="AI12" s="33"/>
    </row>
    <row r="13" spans="1:36" x14ac:dyDescent="0.15">
      <c r="A13" s="81" t="s">
        <v>32</v>
      </c>
      <c r="B13" s="34"/>
      <c r="C13" s="110"/>
      <c r="D13" s="111"/>
      <c r="E13" s="31">
        <f t="shared" si="0"/>
        <v>0</v>
      </c>
      <c r="F13" s="31" t="str">
        <f t="shared" si="1"/>
        <v/>
      </c>
      <c r="G13" s="31" t="str">
        <f t="shared" si="2"/>
        <v/>
      </c>
      <c r="H13" s="32"/>
      <c r="I13" s="103"/>
      <c r="J13" s="104"/>
      <c r="K13" s="104"/>
      <c r="L13" s="104"/>
      <c r="M13" s="29"/>
      <c r="N13" s="29"/>
      <c r="P13" s="29"/>
      <c r="Q13" s="78" t="s">
        <v>85</v>
      </c>
      <c r="R13" s="34">
        <v>2713</v>
      </c>
      <c r="S13" s="80"/>
      <c r="T13" s="31">
        <f t="shared" si="3"/>
        <v>0</v>
      </c>
      <c r="U13" s="31" t="str">
        <f t="shared" si="4"/>
        <v/>
      </c>
      <c r="V13" s="31" t="str">
        <f t="shared" si="5"/>
        <v/>
      </c>
      <c r="W13" s="31"/>
      <c r="X13" s="103"/>
      <c r="Y13" s="104"/>
      <c r="Z13" s="29"/>
      <c r="AA13" s="48" t="s">
        <v>79</v>
      </c>
      <c r="AG13" s="33"/>
      <c r="AH13" s="33"/>
      <c r="AI13" s="33"/>
    </row>
    <row r="14" spans="1:36" x14ac:dyDescent="0.15">
      <c r="A14" s="22" t="s">
        <v>33</v>
      </c>
      <c r="B14" s="34">
        <v>1113</v>
      </c>
      <c r="C14" s="110"/>
      <c r="D14" s="111"/>
      <c r="E14" s="31">
        <f t="shared" si="0"/>
        <v>0</v>
      </c>
      <c r="F14" s="31" t="str">
        <f t="shared" si="1"/>
        <v/>
      </c>
      <c r="G14" s="31" t="str">
        <f t="shared" si="2"/>
        <v/>
      </c>
      <c r="H14" s="31"/>
      <c r="I14" s="103"/>
      <c r="J14" s="104"/>
      <c r="K14" s="104"/>
      <c r="L14" s="104"/>
      <c r="M14" s="29"/>
      <c r="N14" s="29"/>
      <c r="P14" s="29"/>
      <c r="Q14" s="81"/>
      <c r="R14" s="81"/>
      <c r="S14" s="54"/>
      <c r="T14" s="31"/>
      <c r="U14" s="31"/>
      <c r="V14" s="31"/>
      <c r="W14" s="31"/>
      <c r="X14" s="112"/>
      <c r="Y14" s="112"/>
      <c r="Z14" s="45"/>
      <c r="AA14" s="48"/>
      <c r="AB14" s="76"/>
      <c r="AC14" s="77"/>
      <c r="AG14" s="33"/>
      <c r="AH14" s="33"/>
      <c r="AI14" s="33"/>
    </row>
    <row r="15" spans="1:36" x14ac:dyDescent="0.15">
      <c r="A15" s="22" t="s">
        <v>33</v>
      </c>
      <c r="B15" s="75">
        <v>1111</v>
      </c>
      <c r="C15" s="110"/>
      <c r="D15" s="111"/>
      <c r="E15" s="31">
        <f t="shared" ref="E15" si="12">IF(H15&lt;&gt;"",H15,3)*IF(C15="A",4,IF(C15="B",3,IF(C15="C",2,IF(C15="D",1,IF(AND(C15&gt;=0,C15&lt;=4,ISNUMBER(C15)),C15,0)))))</f>
        <v>0</v>
      </c>
      <c r="F15" s="31" t="str">
        <f t="shared" ref="F15" si="13">IF(OR(C15="A",C15="B",C15="C",C15="D",C15="F",AND(C15&gt;=0,C15&lt;=4,ISNUMBER(C15))),IF(H15&lt;&gt;"",H15,3),"")</f>
        <v/>
      </c>
      <c r="G15" s="31" t="str">
        <f t="shared" ref="G15" si="14">IF(OR(C15="A",C15="B",C15="C",C15="D",C15="P",AND(C15&gt;=0,C15&lt;=4,ISNUMBER(C15))),IF(H15&lt;&gt;"",H15,3),"")</f>
        <v/>
      </c>
      <c r="H15" s="31">
        <v>1</v>
      </c>
      <c r="I15" s="103"/>
      <c r="J15" s="104"/>
      <c r="K15" s="104"/>
      <c r="L15" s="104"/>
      <c r="M15" s="29"/>
      <c r="N15" s="29"/>
      <c r="P15" s="29"/>
      <c r="Q15" s="53"/>
      <c r="R15" s="84"/>
      <c r="S15" s="54"/>
      <c r="T15" s="31"/>
      <c r="U15" s="31"/>
      <c r="V15" s="31"/>
      <c r="W15" s="31"/>
      <c r="X15" s="53"/>
      <c r="Y15" s="53"/>
      <c r="Z15" s="29"/>
      <c r="AA15" s="48" t="s">
        <v>49</v>
      </c>
      <c r="AB15" s="75">
        <v>4800</v>
      </c>
      <c r="AC15" s="57"/>
      <c r="AD15" s="31">
        <f t="shared" ref="AD15" si="15">IF(AG15&lt;&gt;"",AG15,3)*IF(AC15="A",4,IF(AC15="B",3,IF(AC15="C",2,IF(AC15="D",1,IF(AND(AC15&gt;=0,AC15&lt;=4,ISNUMBER(AC15)),AC15,0)))))</f>
        <v>0</v>
      </c>
      <c r="AE15" s="31" t="str">
        <f t="shared" ref="AE15" si="16">IF(OR(AC15="A",AC15="B",AC15="C",AC15="D",AC15="F",AND(AC15&gt;=0,AC15&lt;=4,ISNUMBER(AC15))),IF(AG15&lt;&gt;"",AG15,3),"")</f>
        <v/>
      </c>
      <c r="AF15" s="31" t="str">
        <f t="shared" ref="AF15" si="17">IF(OR(AC15="A",AC15="B",AC15="C",AC15="D",AC15="P",AND(AC15&gt;=0,AC15&lt;=4,ISNUMBER(AC15))),IF(AG15&lt;&gt;"",AG15,3),"")</f>
        <v/>
      </c>
      <c r="AG15" s="32">
        <v>3</v>
      </c>
      <c r="AH15" s="103"/>
      <c r="AI15" s="104"/>
    </row>
    <row r="16" spans="1:36" x14ac:dyDescent="0.15">
      <c r="A16" s="22" t="s">
        <v>51</v>
      </c>
      <c r="B16" s="34">
        <v>1215</v>
      </c>
      <c r="C16" s="110"/>
      <c r="D16" s="110"/>
      <c r="E16" s="31">
        <f t="shared" si="0"/>
        <v>0</v>
      </c>
      <c r="F16" s="31" t="str">
        <f t="shared" si="1"/>
        <v/>
      </c>
      <c r="G16" s="31" t="str">
        <f t="shared" si="2"/>
        <v/>
      </c>
      <c r="H16" s="31">
        <v>5</v>
      </c>
      <c r="I16" s="103"/>
      <c r="J16" s="104"/>
      <c r="K16" s="104"/>
      <c r="L16" s="104"/>
      <c r="M16" s="29"/>
      <c r="N16" s="29"/>
      <c r="P16" s="45"/>
      <c r="Q16" s="48"/>
      <c r="R16" s="73"/>
      <c r="S16" s="77"/>
      <c r="X16" s="74"/>
      <c r="Y16" s="74"/>
      <c r="Z16" s="29"/>
      <c r="AA16" s="53"/>
      <c r="AB16" s="36"/>
      <c r="AC16" s="80"/>
      <c r="AD16" s="31">
        <f t="shared" si="9"/>
        <v>0</v>
      </c>
      <c r="AE16" s="31" t="str">
        <f t="shared" si="10"/>
        <v/>
      </c>
      <c r="AF16" s="31" t="str">
        <f t="shared" si="11"/>
        <v/>
      </c>
      <c r="AG16" s="32"/>
      <c r="AH16" s="103"/>
      <c r="AI16" s="104"/>
    </row>
    <row r="17" spans="1:41" x14ac:dyDescent="0.15">
      <c r="A17" s="48" t="s">
        <v>56</v>
      </c>
      <c r="B17" s="34"/>
      <c r="C17" s="110"/>
      <c r="D17" s="111"/>
      <c r="E17" s="31">
        <f t="shared" si="0"/>
        <v>0</v>
      </c>
      <c r="F17" s="31" t="str">
        <f t="shared" si="1"/>
        <v/>
      </c>
      <c r="G17" s="31" t="str">
        <f t="shared" si="2"/>
        <v/>
      </c>
      <c r="H17" s="31"/>
      <c r="I17" s="103"/>
      <c r="J17" s="104"/>
      <c r="K17" s="104"/>
      <c r="L17" s="104"/>
      <c r="M17" s="29"/>
      <c r="N17" s="29"/>
      <c r="P17" s="29"/>
      <c r="Q17" s="107"/>
      <c r="R17" s="107"/>
      <c r="S17" s="107"/>
      <c r="T17" s="107"/>
      <c r="U17" s="107"/>
      <c r="V17" s="107"/>
      <c r="W17" s="107"/>
      <c r="X17" s="22" t="s">
        <v>37</v>
      </c>
      <c r="Y17" s="29"/>
      <c r="Z17" s="29"/>
      <c r="AA17" s="53"/>
      <c r="AB17" s="36"/>
      <c r="AC17" s="57"/>
      <c r="AD17" s="31">
        <f t="shared" si="9"/>
        <v>0</v>
      </c>
      <c r="AE17" s="31" t="str">
        <f t="shared" si="10"/>
        <v/>
      </c>
      <c r="AF17" s="31" t="str">
        <f t="shared" si="11"/>
        <v/>
      </c>
      <c r="AG17" s="32"/>
      <c r="AH17" s="103"/>
      <c r="AI17" s="104"/>
    </row>
    <row r="18" spans="1:41" x14ac:dyDescent="0.15">
      <c r="A18" s="48" t="s">
        <v>57</v>
      </c>
      <c r="B18" s="34"/>
      <c r="C18" s="110"/>
      <c r="D18" s="111"/>
      <c r="E18" s="31">
        <f t="shared" si="0"/>
        <v>0</v>
      </c>
      <c r="F18" s="31" t="str">
        <f t="shared" si="1"/>
        <v/>
      </c>
      <c r="G18" s="31" t="str">
        <f t="shared" si="2"/>
        <v/>
      </c>
      <c r="H18" s="32"/>
      <c r="I18" s="103"/>
      <c r="J18" s="104"/>
      <c r="K18" s="104"/>
      <c r="L18" s="104"/>
      <c r="M18" s="29"/>
      <c r="N18" s="29"/>
      <c r="P18" s="29"/>
      <c r="Q18" s="35" t="s">
        <v>38</v>
      </c>
      <c r="R18" s="29"/>
      <c r="S18" s="29"/>
      <c r="T18" s="29"/>
      <c r="U18" s="29"/>
      <c r="V18" s="46"/>
      <c r="W18" s="29"/>
      <c r="X18" s="29"/>
      <c r="Y18" s="85"/>
      <c r="Z18" s="29"/>
      <c r="AA18" s="53"/>
      <c r="AB18" s="36"/>
      <c r="AC18" s="80"/>
      <c r="AD18" s="31">
        <f t="shared" ref="AD18:AD20" si="18">IF(AG18&lt;&gt;"",AG18,3)*IF(AC18="A",4,IF(AC18="B",3,IF(AC18="C",2,IF(AC18="D",1,IF(AND(AC18&gt;=0,AC18&lt;=4,ISNUMBER(AC18)),AC18,0)))))</f>
        <v>0</v>
      </c>
      <c r="AE18" s="31" t="str">
        <f t="shared" ref="AE18:AE20" si="19">IF(OR(AC18="A",AC18="B",AC18="C",AC18="D",AC18="F",AND(AC18&gt;=0,AC18&lt;=4,ISNUMBER(AC18))),IF(AG18&lt;&gt;"",AG18,3),"")</f>
        <v/>
      </c>
      <c r="AF18" s="31" t="str">
        <f t="shared" ref="AF18:AF20" si="20">IF(OR(AC18="A",AC18="B",AC18="C",AC18="D",AC18="P",AND(AC18&gt;=0,AC18&lt;=4,ISNUMBER(AC18))),IF(AG18&lt;&gt;"",AG18,3),"")</f>
        <v/>
      </c>
      <c r="AG18" s="32"/>
      <c r="AH18" s="103"/>
      <c r="AI18" s="104"/>
    </row>
    <row r="19" spans="1:41" ht="14" thickBot="1" x14ac:dyDescent="0.2">
      <c r="A19" s="48" t="s">
        <v>57</v>
      </c>
      <c r="B19" s="34"/>
      <c r="C19" s="110"/>
      <c r="D19" s="111"/>
      <c r="E19" s="31">
        <f t="shared" si="0"/>
        <v>0</v>
      </c>
      <c r="F19" s="31" t="str">
        <f t="shared" si="1"/>
        <v/>
      </c>
      <c r="G19" s="31" t="str">
        <f t="shared" si="2"/>
        <v/>
      </c>
      <c r="H19" s="32"/>
      <c r="I19" s="103"/>
      <c r="J19" s="104"/>
      <c r="K19" s="104"/>
      <c r="L19" s="104"/>
      <c r="M19" s="29"/>
      <c r="N19" s="29"/>
      <c r="P19" s="29"/>
      <c r="Q19" s="114">
        <f>SUM(G7:G22,V7:V13,AF9:AF10,AF15:AF21,AF24:AF28,AF30:AF41,G29:G43,O29:O43)</f>
        <v>0</v>
      </c>
      <c r="R19" s="114"/>
      <c r="S19" s="29" t="s">
        <v>39</v>
      </c>
      <c r="T19" s="29"/>
      <c r="U19" s="29"/>
      <c r="V19" s="29"/>
      <c r="W19" s="29"/>
      <c r="X19" s="29"/>
      <c r="Y19" s="29"/>
      <c r="Z19" s="29"/>
      <c r="AA19" s="53"/>
      <c r="AB19" s="36"/>
      <c r="AC19" s="57"/>
      <c r="AD19" s="31">
        <f t="shared" si="18"/>
        <v>0</v>
      </c>
      <c r="AE19" s="31" t="str">
        <f t="shared" si="19"/>
        <v/>
      </c>
      <c r="AF19" s="31" t="str">
        <f t="shared" si="20"/>
        <v/>
      </c>
      <c r="AG19" s="32"/>
      <c r="AH19" s="103"/>
      <c r="AI19" s="104"/>
    </row>
    <row r="20" spans="1:41" ht="15" thickTop="1" thickBot="1" x14ac:dyDescent="0.2">
      <c r="A20" s="48" t="s">
        <v>57</v>
      </c>
      <c r="B20" s="34"/>
      <c r="C20" s="110"/>
      <c r="D20" s="111"/>
      <c r="E20" s="31">
        <f t="shared" si="0"/>
        <v>0</v>
      </c>
      <c r="F20" s="31" t="str">
        <f t="shared" si="1"/>
        <v/>
      </c>
      <c r="G20" s="31" t="str">
        <f t="shared" si="2"/>
        <v/>
      </c>
      <c r="H20" s="32">
        <v>2</v>
      </c>
      <c r="I20" s="103"/>
      <c r="J20" s="104"/>
      <c r="K20" s="104"/>
      <c r="L20" s="104"/>
      <c r="M20" s="29"/>
      <c r="N20" s="29"/>
      <c r="P20" s="29"/>
      <c r="Q20" s="124" t="str">
        <f>IF(SUM(F7:F22,U7:U13,AE9:AE10,AE15:AE21,AE24:AE28,AE30:AE34,AE37:AE41,F29:F43,N29:N43)=0,"N/A",ROUNDDOWN(SUM(E7:E22,T7:T13,AD9:AD10,AD15:AD21,AD24:AD28,AD30:AD34,AD37:AD41,E29:E43,M29:M43)/SUM(F7:F22,U7:U13,AE9:AE10,AE15:AE21,AE24:AE28,AE30:AE34,AE37:AE41,F29:F43,N29:N43),2))</f>
        <v>N/A</v>
      </c>
      <c r="R20" s="124"/>
      <c r="S20" s="29" t="s">
        <v>40</v>
      </c>
      <c r="T20" s="29"/>
      <c r="U20" s="29"/>
      <c r="V20" s="29"/>
      <c r="W20" s="29"/>
      <c r="X20" s="29"/>
      <c r="Y20" s="29"/>
      <c r="Z20" s="29"/>
      <c r="AA20" s="53"/>
      <c r="AB20" s="36"/>
      <c r="AC20" s="80"/>
      <c r="AD20" s="31">
        <f t="shared" si="18"/>
        <v>0</v>
      </c>
      <c r="AE20" s="31" t="str">
        <f t="shared" si="19"/>
        <v/>
      </c>
      <c r="AF20" s="31" t="str">
        <f t="shared" si="20"/>
        <v/>
      </c>
      <c r="AG20" s="32"/>
      <c r="AH20" s="103"/>
      <c r="AI20" s="104"/>
    </row>
    <row r="21" spans="1:41" ht="15" thickTop="1" thickBot="1" x14ac:dyDescent="0.2">
      <c r="A21" s="81" t="s">
        <v>35</v>
      </c>
      <c r="B21" s="34"/>
      <c r="C21" s="110"/>
      <c r="D21" s="111"/>
      <c r="E21" s="31">
        <f t="shared" si="0"/>
        <v>0</v>
      </c>
      <c r="F21" s="31" t="str">
        <f t="shared" si="1"/>
        <v/>
      </c>
      <c r="G21" s="31" t="str">
        <f t="shared" si="2"/>
        <v/>
      </c>
      <c r="H21" s="32"/>
      <c r="I21" s="103"/>
      <c r="J21" s="104"/>
      <c r="K21" s="104"/>
      <c r="L21" s="104"/>
      <c r="M21" s="29"/>
      <c r="N21" s="29"/>
      <c r="P21" s="29"/>
      <c r="Q21" s="116">
        <f>SUMIF(B7:B22,"&gt;2999",G7:G22)+SUMIF(B29:B43,"&gt;2999",G29:G43)+SUMIF(J29:J43,"&gt;2999",O29:O43)+SUMIF(R7:R13,"&gt;2999",V7:V13)+SUMIF(AB9:AB10,"&gt;2999",AF9:AF10)+SUMIF(AB15:AB21,"&gt;2999",AF15:AF21)+SUMIF(AB24:AB28,"&gt;2999",AF24:AF28)+SUMIF(AB30:AB34,"&gt;2999",AF30:AF34)+SUMIF(AB37:AB41,"&gt;2999",AF37:AF41)</f>
        <v>0</v>
      </c>
      <c r="R21" s="116"/>
      <c r="S21" s="48" t="s">
        <v>63</v>
      </c>
      <c r="T21" s="29"/>
      <c r="U21" s="29"/>
      <c r="V21" s="29"/>
      <c r="W21" s="29"/>
      <c r="X21" s="29"/>
      <c r="Y21" s="29"/>
      <c r="Z21" s="29"/>
      <c r="AA21" s="53"/>
      <c r="AB21" s="36"/>
      <c r="AC21" s="80"/>
      <c r="AD21" s="31">
        <f t="shared" ref="AD21" si="21">IF(AG21&lt;&gt;"",AG21,3)*IF(AC21="A",4,IF(AC21="B",3,IF(AC21="C",2,IF(AC21="D",1,IF(AND(AC21&gt;=0,AC21&lt;=4,ISNUMBER(AC21)),AC21,0)))))</f>
        <v>0</v>
      </c>
      <c r="AE21" s="31" t="str">
        <f t="shared" ref="AE21" si="22">IF(OR(AC21="A",AC21="B",AC21="C",AC21="D",AC21="F",AND(AC21&gt;=0,AC21&lt;=4,ISNUMBER(AC21))),IF(AG21&lt;&gt;"",AG21,3),"")</f>
        <v/>
      </c>
      <c r="AF21" s="31" t="str">
        <f t="shared" ref="AF21" si="23">IF(OR(AC21="A",AC21="B",AC21="C",AC21="D",AC21="P",AND(AC21&gt;=0,AC21&lt;=4,ISNUMBER(AC21))),IF(AG21&lt;&gt;"",AG21,3),"")</f>
        <v/>
      </c>
      <c r="AG21" s="32"/>
      <c r="AH21" s="103"/>
      <c r="AI21" s="104"/>
    </row>
    <row r="22" spans="1:41" ht="15" thickTop="1" thickBot="1" x14ac:dyDescent="0.2">
      <c r="A22" s="81" t="s">
        <v>36</v>
      </c>
      <c r="B22" s="34"/>
      <c r="C22" s="110"/>
      <c r="D22" s="111"/>
      <c r="E22" s="31">
        <f t="shared" si="0"/>
        <v>0</v>
      </c>
      <c r="F22" s="31" t="str">
        <f t="shared" si="1"/>
        <v/>
      </c>
      <c r="G22" s="31" t="str">
        <f t="shared" si="2"/>
        <v/>
      </c>
      <c r="H22" s="31"/>
      <c r="I22" s="103"/>
      <c r="J22" s="104"/>
      <c r="K22" s="104"/>
      <c r="L22" s="104"/>
      <c r="M22" s="29"/>
      <c r="N22" s="29"/>
      <c r="P22" s="29"/>
      <c r="Q22" s="116">
        <f>SUMIF(B7:B22,"&gt;2999",F7:F22)+SUMIF(B29:B43,"&gt;2999",F29:F43)+SUMIF(J29:J43,"&gt;2999",N29:N43)+SUMIF(R7:R13,"&gt;2999",U7:U13)+SUMIF(AB9:AB10,"&gt;2999",AE9:AE10)+SUMIF(AB15:AB21,"&gt;2999",AE15:AE21)+SUMIF(AB24:AB28,"&gt;2999",AE24:AE28)+SUMIF(AB30:AB34,"&gt;2999",AE30:AE34)+SUMIF(AB37:AB41,"&gt;2999",AE37:AE41)</f>
        <v>0</v>
      </c>
      <c r="R22" s="116"/>
      <c r="S22" s="56" t="s">
        <v>64</v>
      </c>
      <c r="T22" s="29"/>
      <c r="U22" s="29"/>
      <c r="V22" s="29"/>
      <c r="W22" s="29"/>
      <c r="X22" s="29"/>
      <c r="Y22" s="29"/>
      <c r="Z22" s="29"/>
      <c r="AA22" s="53"/>
      <c r="AB22" s="84"/>
      <c r="AC22" s="54"/>
      <c r="AD22" s="31"/>
      <c r="AE22" s="31"/>
      <c r="AF22" s="31"/>
      <c r="AG22" s="32"/>
      <c r="AH22" s="123"/>
      <c r="AI22" s="123"/>
    </row>
    <row r="23" spans="1:41" ht="14" thickBot="1" x14ac:dyDescent="0.2">
      <c r="A23" s="81"/>
      <c r="B23" s="88"/>
      <c r="C23" s="120"/>
      <c r="D23" s="120"/>
      <c r="E23" s="31"/>
      <c r="F23" s="31"/>
      <c r="G23" s="31"/>
      <c r="H23" s="31"/>
      <c r="I23" s="113"/>
      <c r="J23" s="113"/>
      <c r="K23" s="113"/>
      <c r="L23" s="113"/>
      <c r="M23" s="29"/>
      <c r="N23" s="29"/>
      <c r="P23" s="29"/>
      <c r="Q23" s="126">
        <f>SUMIF(B7:B22,"&gt;2999",E7:E22)+SUMIF(B29:B43,"&gt;2999",E29:E43)+SUMIF(J29:J43,"&gt;2999",M29:M43)+SUMIF(R7:R13,"&gt;2999",T7:T13)+SUMIF(AB9:AB10,"&gt;2999",AD9:AD10)+SUMIF(AB15:AB21,"&gt;2999",AD15:AD21)+SUMIF(AB24:AB28,"&gt;2999",AD24:AD28)+SUMIF(AB30:AB34,"&gt;2999",AD30:AD34)+SUMIF(AB37:AB41,"&gt;2999",AD37:AD41)</f>
        <v>0</v>
      </c>
      <c r="R23" s="126"/>
      <c r="S23" s="22" t="s">
        <v>41</v>
      </c>
      <c r="T23" s="29"/>
      <c r="U23" s="29"/>
      <c r="V23" s="29"/>
      <c r="W23" s="29"/>
      <c r="X23" s="29"/>
      <c r="Y23" s="29"/>
      <c r="Z23" s="29"/>
      <c r="AA23" s="48" t="s">
        <v>70</v>
      </c>
      <c r="AB23" s="76"/>
      <c r="AC23" s="77"/>
      <c r="AG23" s="33"/>
      <c r="AH23" s="33"/>
      <c r="AI23" s="33"/>
    </row>
    <row r="24" spans="1:41" ht="14" thickBot="1" x14ac:dyDescent="0.2">
      <c r="A24" s="81"/>
      <c r="B24" s="81"/>
      <c r="C24" s="118"/>
      <c r="D24" s="118"/>
      <c r="E24" s="31"/>
      <c r="F24" s="31"/>
      <c r="G24" s="31"/>
      <c r="H24" s="31"/>
      <c r="I24" s="119"/>
      <c r="J24" s="119"/>
      <c r="K24" s="119"/>
      <c r="L24" s="119"/>
      <c r="M24" s="29"/>
      <c r="N24" s="29"/>
      <c r="P24" s="29"/>
      <c r="Q24" s="117" t="str">
        <f>IF(SUM(Q23)=0,"N/A",Q23/Q22)</f>
        <v>N/A</v>
      </c>
      <c r="R24" s="117"/>
      <c r="S24" s="29" t="s">
        <v>43</v>
      </c>
      <c r="T24" s="29"/>
      <c r="U24" s="29"/>
      <c r="V24" s="29"/>
      <c r="W24" s="29"/>
      <c r="X24" s="29"/>
      <c r="Y24" s="29"/>
      <c r="Z24" s="29"/>
      <c r="AA24" s="78" t="s">
        <v>55</v>
      </c>
      <c r="AB24" s="34">
        <v>3423</v>
      </c>
      <c r="AC24" s="57"/>
      <c r="AD24" s="31">
        <f t="shared" ref="AD24" si="24">IF(AG24&lt;&gt;"",AG24,3)*IF(AC24="A",4,IF(AC24="B",3,IF(AC24="C",2,IF(AC24="D",1,IF(AND(AC24&gt;=0,AC24&lt;=4,ISNUMBER(AC24)),AC24,0)))))</f>
        <v>0</v>
      </c>
      <c r="AE24" s="31" t="str">
        <f t="shared" ref="AE24" si="25">IF(OR(AC24="A",AC24="B",AC24="C",AC24="D",AC24="F",AND(AC24&gt;=0,AC24&lt;=4,ISNUMBER(AC24))),IF(AG24&lt;&gt;"",AG24,3),"")</f>
        <v/>
      </c>
      <c r="AF24" s="31" t="str">
        <f t="shared" ref="AF24" si="26">IF(OR(AC24="A",AC24="B",AC24="C",AC24="D",AC24="P",AND(AC24&gt;=0,AC24&lt;=4,ISNUMBER(AC24))),IF(AG24&lt;&gt;"",AG24,3),"")</f>
        <v/>
      </c>
      <c r="AG24" s="32"/>
      <c r="AH24" s="103"/>
      <c r="AI24" s="104"/>
    </row>
    <row r="25" spans="1:41" ht="15" thickTop="1" thickBot="1" x14ac:dyDescent="0.2">
      <c r="A25" s="115"/>
      <c r="B25" s="115"/>
      <c r="C25" s="115"/>
      <c r="D25" s="115"/>
      <c r="E25" s="115"/>
      <c r="F25" s="115"/>
      <c r="G25" s="115"/>
      <c r="H25" s="115"/>
      <c r="I25" s="115"/>
      <c r="J25" s="115"/>
      <c r="K25" s="115"/>
      <c r="L25" s="115"/>
      <c r="M25" s="29"/>
      <c r="N25" s="29"/>
      <c r="P25" s="29"/>
      <c r="Q25" s="121"/>
      <c r="R25" s="122"/>
      <c r="S25" s="22" t="s">
        <v>46</v>
      </c>
      <c r="T25" s="29"/>
      <c r="U25" s="29"/>
      <c r="V25" s="29"/>
      <c r="W25" s="29"/>
      <c r="X25" s="29"/>
      <c r="Y25" s="29"/>
      <c r="AA25" s="78" t="s">
        <v>82</v>
      </c>
      <c r="AB25" s="34">
        <v>4033</v>
      </c>
      <c r="AC25" s="80"/>
      <c r="AD25" s="31">
        <f>IF(AG25&lt;&gt;"",AG25,3)*IF(AC25="A",4,IF(AC25="B",3,IF(AC25="C",2,IF(AC25="D",1,IF(AND(AC25&gt;=0,AC25&lt;=4,ISNUMBER(AC25)),AC25,0)))))</f>
        <v>0</v>
      </c>
      <c r="AE25" s="31" t="str">
        <f>IF(OR(AC25="A",AC25="B",AC25="C",AC25="D",AC25="F",AND(AC25&gt;=0,AC25&lt;=4,ISNUMBER(AC25))),IF(AG25&lt;&gt;"",AG25,3),"")</f>
        <v/>
      </c>
      <c r="AF25" s="31" t="str">
        <f>IF(OR(AC25="A",AC25="B",AC25="C",AC25="D",AC25="P",AND(AC25&gt;=0,AC25&lt;=4,ISNUMBER(AC25))),IF(AG25&lt;&gt;"",AG25,3),"")</f>
        <v/>
      </c>
      <c r="AG25" s="31"/>
      <c r="AH25" s="103"/>
      <c r="AI25" s="104"/>
    </row>
    <row r="26" spans="1:41" ht="18" thickTop="1" thickBot="1" x14ac:dyDescent="0.25">
      <c r="A26" s="42" t="s">
        <v>71</v>
      </c>
      <c r="B26" s="29"/>
      <c r="C26" s="29"/>
      <c r="D26" s="29"/>
      <c r="I26" s="29"/>
      <c r="J26" s="29"/>
      <c r="K26" s="29"/>
      <c r="L26" s="29"/>
      <c r="M26" s="29"/>
      <c r="N26" s="29"/>
      <c r="P26" s="29"/>
      <c r="Q26" s="125">
        <v>120</v>
      </c>
      <c r="R26" s="125"/>
      <c r="S26" s="29" t="s">
        <v>47</v>
      </c>
      <c r="T26" s="29"/>
      <c r="U26" s="29"/>
      <c r="V26" s="29"/>
      <c r="W26" s="29"/>
      <c r="X26" s="29"/>
      <c r="Y26" s="29"/>
      <c r="Z26" s="29"/>
      <c r="AA26" s="78" t="s">
        <v>51</v>
      </c>
      <c r="AB26" s="34">
        <v>1225</v>
      </c>
      <c r="AC26" s="57"/>
      <c r="AD26" s="31">
        <f t="shared" ref="AD26:AD27" si="27">IF(AG26&lt;&gt;"",AG26,3)*IF(AC26="A",4,IF(AC26="B",3,IF(AC26="C",2,IF(AC26="D",1,IF(AND(AC26&gt;=0,AC26&lt;=4,ISNUMBER(AC26)),AC26,0)))))</f>
        <v>0</v>
      </c>
      <c r="AE26" s="31" t="str">
        <f t="shared" ref="AE26:AE27" si="28">IF(OR(AC26="A",AC26="B",AC26="C",AC26="D",AC26="F",AND(AC26&gt;=0,AC26&lt;=4,ISNUMBER(AC26))),IF(AG26&lt;&gt;"",AG26,3),"")</f>
        <v/>
      </c>
      <c r="AF26" s="31" t="str">
        <f t="shared" ref="AF26:AF27" si="29">IF(OR(AC26="A",AC26="B",AC26="C",AC26="D",AC26="P",AND(AC26&gt;=0,AC26&lt;=4,ISNUMBER(AC26))),IF(AG26&lt;&gt;"",AG26,3),"")</f>
        <v/>
      </c>
      <c r="AG26" s="31">
        <v>5</v>
      </c>
      <c r="AH26" s="103"/>
      <c r="AI26" s="104"/>
    </row>
    <row r="27" spans="1:41" x14ac:dyDescent="0.15">
      <c r="A27" s="42" t="s">
        <v>42</v>
      </c>
      <c r="B27" s="42"/>
      <c r="C27" s="29"/>
      <c r="D27" s="29"/>
      <c r="I27" s="82" t="s">
        <v>72</v>
      </c>
      <c r="J27" s="50"/>
      <c r="K27" s="50"/>
      <c r="L27" s="50"/>
      <c r="M27" s="50"/>
      <c r="N27" s="50"/>
      <c r="O27" s="50"/>
      <c r="P27" s="50"/>
      <c r="R27" s="29"/>
      <c r="S27" s="29"/>
      <c r="T27" s="29"/>
      <c r="U27" s="29"/>
      <c r="V27" s="29"/>
      <c r="W27" s="29"/>
      <c r="X27" s="29"/>
      <c r="Y27" s="29"/>
      <c r="AA27" s="78" t="s">
        <v>51</v>
      </c>
      <c r="AB27" s="36">
        <v>3053</v>
      </c>
      <c r="AC27" s="57"/>
      <c r="AD27" s="31">
        <f t="shared" si="27"/>
        <v>0</v>
      </c>
      <c r="AE27" s="31" t="str">
        <f t="shared" si="28"/>
        <v/>
      </c>
      <c r="AF27" s="31" t="str">
        <f t="shared" si="29"/>
        <v/>
      </c>
      <c r="AG27" s="31"/>
      <c r="AH27" s="103"/>
      <c r="AI27" s="104"/>
    </row>
    <row r="28" spans="1:41" ht="18" customHeight="1" thickBot="1" x14ac:dyDescent="0.2">
      <c r="A28" s="29" t="s">
        <v>19</v>
      </c>
      <c r="B28" s="29"/>
      <c r="C28" s="29" t="s">
        <v>44</v>
      </c>
      <c r="D28" s="23" t="s">
        <v>45</v>
      </c>
      <c r="I28" s="29" t="s">
        <v>19</v>
      </c>
      <c r="J28" s="29"/>
      <c r="K28" s="29" t="s">
        <v>44</v>
      </c>
      <c r="L28" s="37" t="s">
        <v>45</v>
      </c>
      <c r="M28" s="44" t="s">
        <v>21</v>
      </c>
      <c r="N28" s="44" t="s">
        <v>22</v>
      </c>
      <c r="O28" s="44" t="s">
        <v>23</v>
      </c>
      <c r="P28" s="29"/>
      <c r="Q28" s="42" t="s">
        <v>48</v>
      </c>
      <c r="R28" s="29"/>
      <c r="S28" s="29"/>
      <c r="T28" s="29"/>
      <c r="U28" s="29"/>
      <c r="V28" s="29"/>
      <c r="W28" s="29"/>
      <c r="X28" s="29"/>
      <c r="Y28" s="29"/>
      <c r="Z28" s="29"/>
      <c r="AA28" s="78"/>
      <c r="AB28" s="100"/>
      <c r="AC28" s="54"/>
      <c r="AD28" s="31"/>
      <c r="AE28" s="31"/>
      <c r="AF28" s="31"/>
      <c r="AG28" s="31"/>
      <c r="AH28" s="127"/>
      <c r="AI28" s="119"/>
      <c r="AJ28" s="79"/>
    </row>
    <row r="29" spans="1:41" ht="14" thickBot="1" x14ac:dyDescent="0.2">
      <c r="A29" s="52"/>
      <c r="B29" s="38"/>
      <c r="C29" s="51"/>
      <c r="D29" s="39"/>
      <c r="E29" s="89">
        <f t="shared" ref="E29:E43" si="30">D29*IF(OR(C29="A",C29="RA"),4,IF(OR(C29="B",C29="RB"),3,IF(OR(C29="C",C29="RC"),2,IF(OR(C29="D",C29="RD"),1,IF(AND(C29&gt;=0,C29&lt;=4,ISNUMBER(C29)),C29,0)))))</f>
        <v>0</v>
      </c>
      <c r="F29" s="90" t="str">
        <f t="shared" ref="F29:F43" si="31">IF(OR(C29="",D29=""),"",IF(OR(C29="A",C29="B",C29="C",C29="D",C29="F",C29="RA",C29="RB",C29="RC",C29="RD",C29="RF",AND(C29&gt;=0,C29&lt;=4,ISNUMBER(C29))),D29,""))</f>
        <v/>
      </c>
      <c r="G29" s="91" t="str">
        <f t="shared" ref="G29:G43" si="32">IF(OR(C29="",D29=""),"",IF(OR(C29="A",C29="B",C29="C",C29="D",C29="P",AND(C29&gt;=0,C29&lt;=4,ISNUMBER(C29))),D29,""))</f>
        <v/>
      </c>
      <c r="H29" s="40"/>
      <c r="I29" s="52"/>
      <c r="J29" s="38"/>
      <c r="K29" s="51"/>
      <c r="L29" s="39"/>
      <c r="M29" s="95">
        <f t="shared" ref="M29:M43" si="33">L29*IF(OR(K29="A",K29="RA"),4,IF(OR(K29="B",K29="RB"),3,IF(OR(K29="C",K29="RC"),2,IF(OR(K29="D",K29="RD"),1,IF(AND(K29&gt;=0,K29=4,ISNUMBER(K29)),K29,0)))))</f>
        <v>0</v>
      </c>
      <c r="N29" s="95" t="str">
        <f t="shared" ref="N29:N43" si="34">IF(OR(K29="",L29=""),"",IF(OR(K29="A",K29="B",K29="C",K29="D",K29="F",K29="RA",K29="RB",K29="RC",K29="RD",K29="RF",AND(K29&gt;=0,K29&lt;=4,ISNUMBER(K29))),L29,""))</f>
        <v/>
      </c>
      <c r="O29" s="95" t="str">
        <f t="shared" ref="O29:O44" si="35">IF(OR(K29="",L29=""),"",IF(OR(K29="A",K29="B",K29="C",K29="D",K29="P",AND(K29&gt;=0,K29&lt;=4,ISNUMBER(K29))),L29,""))</f>
        <v/>
      </c>
      <c r="Q29" s="29"/>
      <c r="R29" s="29"/>
      <c r="S29" s="29"/>
      <c r="T29" s="29"/>
      <c r="U29" s="29"/>
      <c r="V29" s="29"/>
      <c r="W29" s="29"/>
      <c r="X29" s="29"/>
      <c r="Y29" s="29"/>
      <c r="Z29" s="29"/>
      <c r="AA29" s="128" t="s">
        <v>80</v>
      </c>
      <c r="AB29" s="128"/>
      <c r="AC29" s="128"/>
      <c r="AD29" s="128"/>
      <c r="AE29" s="128"/>
      <c r="AF29" s="128"/>
      <c r="AG29" s="128"/>
      <c r="AH29" s="128"/>
      <c r="AI29" s="128"/>
    </row>
    <row r="30" spans="1:41" ht="14" thickBot="1" x14ac:dyDescent="0.2">
      <c r="A30" s="52"/>
      <c r="B30" s="38"/>
      <c r="C30" s="51"/>
      <c r="D30" s="39"/>
      <c r="E30" s="92">
        <f t="shared" si="30"/>
        <v>0</v>
      </c>
      <c r="F30" s="93" t="str">
        <f t="shared" si="31"/>
        <v/>
      </c>
      <c r="G30" s="94" t="str">
        <f t="shared" si="32"/>
        <v/>
      </c>
      <c r="H30" s="41"/>
      <c r="I30" s="52"/>
      <c r="J30" s="38"/>
      <c r="K30" s="51"/>
      <c r="L30" s="39"/>
      <c r="M30" s="95">
        <f t="shared" si="33"/>
        <v>0</v>
      </c>
      <c r="N30" s="95" t="str">
        <f t="shared" si="34"/>
        <v/>
      </c>
      <c r="O30" s="95" t="str">
        <f t="shared" si="35"/>
        <v/>
      </c>
      <c r="Q30" s="29"/>
      <c r="R30" s="29"/>
      <c r="S30" s="29"/>
      <c r="T30" s="29"/>
      <c r="U30" s="29"/>
      <c r="V30" s="29"/>
      <c r="W30" s="29"/>
      <c r="X30" s="29"/>
      <c r="Y30" s="29"/>
      <c r="Z30" s="29"/>
      <c r="AA30" s="78"/>
      <c r="AB30" s="34"/>
      <c r="AC30" s="57"/>
      <c r="AD30" s="31">
        <f t="shared" ref="AD30" si="36">IF(AG30&lt;&gt;"",AG30,3)*IF(AC30="A",4,IF(AC30="B",3,IF(AC30="C",2,IF(AC30="D",1,IF(AND(AC30&gt;=0,AC30&lt;=4,ISNUMBER(AC30)),AC30,0)))))</f>
        <v>0</v>
      </c>
      <c r="AE30" s="31" t="str">
        <f t="shared" ref="AE30" si="37">IF(OR(AC30="A",AC30="B",AC30="C",AC30="D",AC30="F",AND(AC30&gt;=0,AC30&lt;=4,ISNUMBER(AC30))),IF(AG30&lt;&gt;"",AG30,3),"")</f>
        <v/>
      </c>
      <c r="AF30" s="31" t="str">
        <f t="shared" ref="AF30" si="38">IF(OR(AC30="A",AC30="B",AC30="C",AC30="D",AC30="P",AND(AC30&gt;=0,AC30&lt;=4,ISNUMBER(AC30))),IF(AG30&lt;&gt;"",AG30,3),"")</f>
        <v/>
      </c>
      <c r="AG30" s="32"/>
      <c r="AH30" s="103"/>
      <c r="AI30" s="104"/>
    </row>
    <row r="31" spans="1:41" ht="14" thickBot="1" x14ac:dyDescent="0.2">
      <c r="A31" s="52"/>
      <c r="B31" s="38"/>
      <c r="C31" s="51"/>
      <c r="D31" s="39"/>
      <c r="E31" s="92">
        <f t="shared" si="30"/>
        <v>0</v>
      </c>
      <c r="F31" s="93" t="str">
        <f t="shared" si="31"/>
        <v/>
      </c>
      <c r="G31" s="94" t="str">
        <f t="shared" si="32"/>
        <v/>
      </c>
      <c r="H31" s="41"/>
      <c r="I31" s="52"/>
      <c r="J31" s="38"/>
      <c r="K31" s="51"/>
      <c r="L31" s="39"/>
      <c r="M31" s="95">
        <f t="shared" si="33"/>
        <v>0</v>
      </c>
      <c r="N31" s="95" t="str">
        <f t="shared" si="34"/>
        <v/>
      </c>
      <c r="O31" s="95" t="str">
        <f t="shared" si="35"/>
        <v/>
      </c>
      <c r="Q31" s="29"/>
      <c r="R31" s="29"/>
      <c r="S31" s="29"/>
      <c r="T31" s="29"/>
      <c r="U31" s="29"/>
      <c r="V31" s="29"/>
      <c r="W31" s="29"/>
      <c r="X31" s="29"/>
      <c r="Y31" s="29"/>
      <c r="Z31" s="29"/>
      <c r="AA31" s="78"/>
      <c r="AB31" s="34"/>
      <c r="AC31" s="80"/>
      <c r="AD31" s="31">
        <f t="shared" ref="AD31:AD34" si="39">IF(AG31&lt;&gt;"",AG31,3)*IF(AC31="A",4,IF(AC31="B",3,IF(AC31="C",2,IF(AC31="D",1,IF(AND(AC31&gt;=0,AC31&lt;=4,ISNUMBER(AC31)),AC31,0)))))</f>
        <v>0</v>
      </c>
      <c r="AE31" s="31" t="str">
        <f t="shared" ref="AE31:AE34" si="40">IF(OR(AC31="A",AC31="B",AC31="C",AC31="D",AC31="F",AND(AC31&gt;=0,AC31&lt;=4,ISNUMBER(AC31))),IF(AG31&lt;&gt;"",AG31,3),"")</f>
        <v/>
      </c>
      <c r="AF31" s="31" t="str">
        <f t="shared" ref="AF31:AF34" si="41">IF(OR(AC31="A",AC31="B",AC31="C",AC31="D",AC31="P",AND(AC31&gt;=0,AC31&lt;=4,ISNUMBER(AC31))),IF(AG31&lt;&gt;"",AG31,3),"")</f>
        <v/>
      </c>
      <c r="AG31" s="32"/>
      <c r="AH31" s="103"/>
      <c r="AI31" s="104"/>
      <c r="AJ31" s="79"/>
      <c r="AM31" s="29"/>
      <c r="AN31" s="123"/>
      <c r="AO31" s="123"/>
    </row>
    <row r="32" spans="1:41" ht="14" thickBot="1" x14ac:dyDescent="0.2">
      <c r="A32" s="52"/>
      <c r="B32" s="38"/>
      <c r="C32" s="51"/>
      <c r="D32" s="39"/>
      <c r="E32" s="92">
        <f t="shared" si="30"/>
        <v>0</v>
      </c>
      <c r="F32" s="93" t="str">
        <f t="shared" si="31"/>
        <v/>
      </c>
      <c r="G32" s="94" t="str">
        <f t="shared" si="32"/>
        <v/>
      </c>
      <c r="H32" s="41"/>
      <c r="I32" s="52"/>
      <c r="J32" s="38"/>
      <c r="K32" s="51"/>
      <c r="L32" s="39"/>
      <c r="M32" s="95">
        <f t="shared" si="33"/>
        <v>0</v>
      </c>
      <c r="N32" s="95" t="str">
        <f t="shared" si="34"/>
        <v/>
      </c>
      <c r="O32" s="95" t="str">
        <f t="shared" si="35"/>
        <v/>
      </c>
      <c r="Q32" s="29"/>
      <c r="R32" s="29"/>
      <c r="S32" s="29"/>
      <c r="T32" s="29"/>
      <c r="U32" s="29"/>
      <c r="V32" s="29"/>
      <c r="W32" s="29"/>
      <c r="X32" s="29"/>
      <c r="Y32" s="29"/>
      <c r="Z32" s="29"/>
      <c r="AA32" s="78"/>
      <c r="AB32" s="34"/>
      <c r="AC32" s="80"/>
      <c r="AD32" s="31">
        <f t="shared" si="39"/>
        <v>0</v>
      </c>
      <c r="AE32" s="31" t="str">
        <f t="shared" si="40"/>
        <v/>
      </c>
      <c r="AF32" s="31" t="str">
        <f t="shared" si="41"/>
        <v/>
      </c>
      <c r="AG32" s="31"/>
      <c r="AH32" s="103"/>
      <c r="AI32" s="104"/>
      <c r="AJ32" s="79"/>
    </row>
    <row r="33" spans="1:36" ht="14" thickBot="1" x14ac:dyDescent="0.2">
      <c r="A33" s="52"/>
      <c r="B33" s="38"/>
      <c r="C33" s="51"/>
      <c r="D33" s="39"/>
      <c r="E33" s="92">
        <f t="shared" si="30"/>
        <v>0</v>
      </c>
      <c r="F33" s="93" t="str">
        <f t="shared" si="31"/>
        <v/>
      </c>
      <c r="G33" s="94" t="str">
        <f t="shared" si="32"/>
        <v/>
      </c>
      <c r="H33" s="41"/>
      <c r="I33" s="52"/>
      <c r="J33" s="38"/>
      <c r="K33" s="51"/>
      <c r="L33" s="39"/>
      <c r="M33" s="95">
        <f t="shared" si="33"/>
        <v>0</v>
      </c>
      <c r="N33" s="95" t="str">
        <f t="shared" si="34"/>
        <v/>
      </c>
      <c r="O33" s="95" t="str">
        <f t="shared" si="35"/>
        <v/>
      </c>
      <c r="Q33" s="29"/>
      <c r="R33" s="29"/>
      <c r="S33" s="29"/>
      <c r="T33" s="29"/>
      <c r="U33" s="29"/>
      <c r="V33" s="29"/>
      <c r="W33" s="29"/>
      <c r="X33" s="29"/>
      <c r="Y33" s="29"/>
      <c r="Z33" s="29"/>
      <c r="AA33" s="78"/>
      <c r="AB33" s="34"/>
      <c r="AC33" s="57"/>
      <c r="AD33" s="31">
        <f t="shared" si="39"/>
        <v>0</v>
      </c>
      <c r="AE33" s="31" t="str">
        <f t="shared" si="40"/>
        <v/>
      </c>
      <c r="AF33" s="31" t="str">
        <f t="shared" si="41"/>
        <v/>
      </c>
      <c r="AG33" s="31"/>
      <c r="AH33" s="103"/>
      <c r="AI33" s="104"/>
      <c r="AJ33" s="79"/>
    </row>
    <row r="34" spans="1:36" ht="14" thickBot="1" x14ac:dyDescent="0.2">
      <c r="A34" s="52"/>
      <c r="B34" s="38"/>
      <c r="C34" s="51"/>
      <c r="D34" s="39"/>
      <c r="E34" s="92">
        <f t="shared" si="30"/>
        <v>0</v>
      </c>
      <c r="F34" s="93" t="str">
        <f t="shared" si="31"/>
        <v/>
      </c>
      <c r="G34" s="94" t="str">
        <f t="shared" si="32"/>
        <v/>
      </c>
      <c r="H34" s="41"/>
      <c r="I34" s="52"/>
      <c r="J34" s="38"/>
      <c r="K34" s="51"/>
      <c r="L34" s="39"/>
      <c r="M34" s="95">
        <f t="shared" si="33"/>
        <v>0</v>
      </c>
      <c r="N34" s="95" t="str">
        <f t="shared" si="34"/>
        <v/>
      </c>
      <c r="O34" s="95" t="str">
        <f t="shared" si="35"/>
        <v/>
      </c>
      <c r="Q34" s="29"/>
      <c r="R34" s="29"/>
      <c r="S34" s="29"/>
      <c r="T34" s="29"/>
      <c r="U34" s="29"/>
      <c r="V34" s="29"/>
      <c r="W34" s="29"/>
      <c r="X34" s="29"/>
      <c r="Y34" s="29"/>
      <c r="Z34" s="29"/>
      <c r="AA34" s="78"/>
      <c r="AB34" s="34"/>
      <c r="AC34" s="57"/>
      <c r="AD34" s="31">
        <f t="shared" si="39"/>
        <v>0</v>
      </c>
      <c r="AE34" s="31" t="str">
        <f t="shared" si="40"/>
        <v/>
      </c>
      <c r="AF34" s="31" t="str">
        <f t="shared" si="41"/>
        <v/>
      </c>
      <c r="AG34" s="31"/>
      <c r="AH34" s="103"/>
      <c r="AI34" s="104"/>
      <c r="AJ34" s="79"/>
    </row>
    <row r="35" spans="1:36" ht="14" thickBot="1" x14ac:dyDescent="0.2">
      <c r="A35" s="52"/>
      <c r="B35" s="38"/>
      <c r="C35" s="51"/>
      <c r="D35" s="39"/>
      <c r="E35" s="92">
        <f t="shared" si="30"/>
        <v>0</v>
      </c>
      <c r="F35" s="93" t="str">
        <f t="shared" si="31"/>
        <v/>
      </c>
      <c r="G35" s="94" t="str">
        <f t="shared" si="32"/>
        <v/>
      </c>
      <c r="H35" s="41"/>
      <c r="I35" s="52"/>
      <c r="J35" s="38"/>
      <c r="K35" s="51"/>
      <c r="L35" s="39"/>
      <c r="M35" s="95">
        <f t="shared" si="33"/>
        <v>0</v>
      </c>
      <c r="N35" s="95" t="str">
        <f t="shared" si="34"/>
        <v/>
      </c>
      <c r="O35" s="95" t="str">
        <f t="shared" si="35"/>
        <v/>
      </c>
      <c r="Q35" s="29"/>
      <c r="R35" s="29"/>
      <c r="S35" s="29"/>
      <c r="T35" s="29"/>
      <c r="U35" s="29"/>
      <c r="V35" s="29"/>
      <c r="W35" s="29"/>
      <c r="X35" s="29"/>
      <c r="Y35" s="29"/>
      <c r="Z35" s="29"/>
      <c r="AA35" s="78"/>
      <c r="AB35" s="100"/>
      <c r="AC35" s="54"/>
      <c r="AD35" s="31"/>
      <c r="AE35" s="31"/>
      <c r="AF35" s="31"/>
      <c r="AG35" s="31"/>
      <c r="AH35" s="101"/>
      <c r="AI35" s="102"/>
      <c r="AJ35" s="79"/>
    </row>
    <row r="36" spans="1:36" ht="14" thickBot="1" x14ac:dyDescent="0.2">
      <c r="A36" s="52"/>
      <c r="B36" s="38"/>
      <c r="C36" s="51"/>
      <c r="D36" s="39"/>
      <c r="E36" s="92">
        <f t="shared" si="30"/>
        <v>0</v>
      </c>
      <c r="F36" s="93" t="str">
        <f t="shared" si="31"/>
        <v/>
      </c>
      <c r="G36" s="94" t="str">
        <f t="shared" si="32"/>
        <v/>
      </c>
      <c r="H36" s="41"/>
      <c r="I36" s="52"/>
      <c r="J36" s="38"/>
      <c r="K36" s="51"/>
      <c r="L36" s="39"/>
      <c r="M36" s="95">
        <f t="shared" si="33"/>
        <v>0</v>
      </c>
      <c r="N36" s="95" t="str">
        <f t="shared" si="34"/>
        <v/>
      </c>
      <c r="O36" s="95" t="str">
        <f t="shared" si="35"/>
        <v/>
      </c>
      <c r="Q36" s="29"/>
      <c r="R36" s="29"/>
      <c r="S36" s="29"/>
      <c r="T36" s="29"/>
      <c r="U36" s="29"/>
      <c r="V36" s="29"/>
      <c r="W36" s="29"/>
      <c r="X36" s="29"/>
      <c r="Y36" s="29"/>
      <c r="Z36" s="29"/>
      <c r="AA36" s="48" t="s">
        <v>81</v>
      </c>
      <c r="AD36" s="29"/>
      <c r="AE36" s="29"/>
      <c r="AF36" s="29"/>
      <c r="AG36" s="29"/>
      <c r="AH36" s="49"/>
      <c r="AI36" s="32"/>
      <c r="AJ36" s="32"/>
    </row>
    <row r="37" spans="1:36" ht="14" thickBot="1" x14ac:dyDescent="0.2">
      <c r="A37" s="52"/>
      <c r="B37" s="38"/>
      <c r="C37" s="51"/>
      <c r="D37" s="39"/>
      <c r="E37" s="92">
        <f t="shared" si="30"/>
        <v>0</v>
      </c>
      <c r="F37" s="93" t="str">
        <f t="shared" si="31"/>
        <v/>
      </c>
      <c r="G37" s="94" t="str">
        <f t="shared" si="32"/>
        <v/>
      </c>
      <c r="H37" s="41"/>
      <c r="I37" s="52"/>
      <c r="J37" s="38"/>
      <c r="K37" s="51"/>
      <c r="L37" s="39"/>
      <c r="M37" s="95">
        <f t="shared" si="33"/>
        <v>0</v>
      </c>
      <c r="N37" s="95" t="str">
        <f t="shared" si="34"/>
        <v/>
      </c>
      <c r="O37" s="95" t="str">
        <f t="shared" si="35"/>
        <v/>
      </c>
      <c r="Q37" s="29"/>
      <c r="R37" s="29"/>
      <c r="S37" s="29"/>
      <c r="T37" s="29"/>
      <c r="U37" s="29"/>
      <c r="V37" s="29"/>
      <c r="W37" s="29"/>
      <c r="X37" s="29"/>
      <c r="Y37" s="29"/>
      <c r="Z37" s="29"/>
      <c r="AA37" s="78"/>
      <c r="AB37" s="34"/>
      <c r="AC37" s="57"/>
      <c r="AD37" s="31">
        <f t="shared" ref="AD37:AD40" si="42">IF(AG37&lt;&gt;"",AG37,3)*IF(AC37="A",4,IF(AC37="B",3,IF(AC37="C",2,IF(AC37="D",1,IF(AND(AC37&gt;=0,AC37&lt;=4,ISNUMBER(AC37)),AC37,0)))))</f>
        <v>0</v>
      </c>
      <c r="AE37" s="31" t="str">
        <f t="shared" ref="AE37:AE40" si="43">IF(OR(AC37="A",AC37="B",AC37="C",AC37="D",AC37="F",AND(AC37&gt;=0,AC37&lt;=4,ISNUMBER(AC37))),IF(AG37&lt;&gt;"",AG37,3),"")</f>
        <v/>
      </c>
      <c r="AF37" s="31" t="str">
        <f t="shared" ref="AF37:AF40" si="44">IF(OR(AC37="A",AC37="B",AC37="C",AC37="D",AC37="P",AND(AC37&gt;=0,AC37&lt;=4,ISNUMBER(AC37))),IF(AG37&lt;&gt;"",AG37,3),"")</f>
        <v/>
      </c>
      <c r="AG37" s="31"/>
      <c r="AH37" s="103"/>
      <c r="AI37" s="104"/>
      <c r="AJ37" s="79"/>
    </row>
    <row r="38" spans="1:36" ht="14" thickBot="1" x14ac:dyDescent="0.2">
      <c r="A38" s="52"/>
      <c r="B38" s="38"/>
      <c r="C38" s="51"/>
      <c r="D38" s="39"/>
      <c r="E38" s="92">
        <f t="shared" si="30"/>
        <v>0</v>
      </c>
      <c r="F38" s="93" t="str">
        <f t="shared" si="31"/>
        <v/>
      </c>
      <c r="G38" s="94" t="str">
        <f t="shared" si="32"/>
        <v/>
      </c>
      <c r="H38" s="41"/>
      <c r="I38" s="52"/>
      <c r="J38" s="38"/>
      <c r="K38" s="51"/>
      <c r="L38" s="39"/>
      <c r="M38" s="95">
        <f t="shared" si="33"/>
        <v>0</v>
      </c>
      <c r="N38" s="95" t="str">
        <f t="shared" si="34"/>
        <v/>
      </c>
      <c r="O38" s="95" t="str">
        <f t="shared" si="35"/>
        <v/>
      </c>
      <c r="Q38" s="29"/>
      <c r="R38" s="29"/>
      <c r="S38" s="29"/>
      <c r="T38" s="29"/>
      <c r="U38" s="29"/>
      <c r="V38" s="29"/>
      <c r="W38" s="29"/>
      <c r="X38" s="29"/>
      <c r="Y38" s="29"/>
      <c r="Z38" s="29"/>
      <c r="AA38" s="78"/>
      <c r="AB38" s="34"/>
      <c r="AC38" s="80"/>
      <c r="AD38" s="31">
        <f t="shared" si="42"/>
        <v>0</v>
      </c>
      <c r="AE38" s="31" t="str">
        <f t="shared" si="43"/>
        <v/>
      </c>
      <c r="AF38" s="31" t="str">
        <f t="shared" si="44"/>
        <v/>
      </c>
      <c r="AG38" s="32"/>
      <c r="AH38" s="103"/>
      <c r="AI38" s="104"/>
      <c r="AJ38" s="79"/>
    </row>
    <row r="39" spans="1:36" ht="14" thickBot="1" x14ac:dyDescent="0.2">
      <c r="A39" s="52"/>
      <c r="B39" s="38"/>
      <c r="C39" s="51"/>
      <c r="D39" s="39"/>
      <c r="E39" s="92">
        <f t="shared" si="30"/>
        <v>0</v>
      </c>
      <c r="F39" s="93" t="str">
        <f t="shared" si="31"/>
        <v/>
      </c>
      <c r="G39" s="94" t="str">
        <f t="shared" si="32"/>
        <v/>
      </c>
      <c r="H39" s="41"/>
      <c r="I39" s="52"/>
      <c r="J39" s="38"/>
      <c r="K39" s="51"/>
      <c r="L39" s="39"/>
      <c r="M39" s="95">
        <f t="shared" si="33"/>
        <v>0</v>
      </c>
      <c r="N39" s="95" t="str">
        <f t="shared" si="34"/>
        <v/>
      </c>
      <c r="O39" s="95" t="str">
        <f t="shared" si="35"/>
        <v/>
      </c>
      <c r="Q39" s="29"/>
      <c r="R39" s="29"/>
      <c r="S39" s="29"/>
      <c r="T39" s="29"/>
      <c r="U39" s="29"/>
      <c r="V39" s="29"/>
      <c r="W39" s="29"/>
      <c r="X39" s="29"/>
      <c r="Y39" s="29"/>
      <c r="Z39" s="29"/>
      <c r="AA39" s="78"/>
      <c r="AB39" s="34"/>
      <c r="AC39" s="80"/>
      <c r="AD39" s="31">
        <f t="shared" si="42"/>
        <v>0</v>
      </c>
      <c r="AE39" s="31" t="str">
        <f t="shared" si="43"/>
        <v/>
      </c>
      <c r="AF39" s="31" t="str">
        <f t="shared" si="44"/>
        <v/>
      </c>
      <c r="AG39" s="31"/>
      <c r="AH39" s="103"/>
      <c r="AI39" s="104"/>
      <c r="AJ39" s="79"/>
    </row>
    <row r="40" spans="1:36" ht="14" thickBot="1" x14ac:dyDescent="0.2">
      <c r="A40" s="52"/>
      <c r="B40" s="38"/>
      <c r="C40" s="51"/>
      <c r="D40" s="39"/>
      <c r="E40" s="92">
        <f t="shared" si="30"/>
        <v>0</v>
      </c>
      <c r="F40" s="93" t="str">
        <f t="shared" si="31"/>
        <v/>
      </c>
      <c r="G40" s="94" t="str">
        <f t="shared" si="32"/>
        <v/>
      </c>
      <c r="H40" s="41"/>
      <c r="I40" s="52"/>
      <c r="J40" s="38"/>
      <c r="K40" s="51"/>
      <c r="L40" s="39"/>
      <c r="M40" s="95">
        <f t="shared" si="33"/>
        <v>0</v>
      </c>
      <c r="N40" s="95" t="str">
        <f t="shared" si="34"/>
        <v/>
      </c>
      <c r="O40" s="95" t="str">
        <f t="shared" si="35"/>
        <v/>
      </c>
      <c r="Z40" s="29"/>
      <c r="AA40" s="78"/>
      <c r="AB40" s="34"/>
      <c r="AC40" s="57"/>
      <c r="AD40" s="31">
        <f t="shared" si="42"/>
        <v>0</v>
      </c>
      <c r="AE40" s="31" t="str">
        <f t="shared" si="43"/>
        <v/>
      </c>
      <c r="AF40" s="31" t="str">
        <f t="shared" si="44"/>
        <v/>
      </c>
      <c r="AG40" s="31"/>
      <c r="AH40" s="103"/>
      <c r="AI40" s="104"/>
      <c r="AJ40" s="79"/>
    </row>
    <row r="41" spans="1:36" ht="14" thickBot="1" x14ac:dyDescent="0.2">
      <c r="A41" s="52"/>
      <c r="B41" s="38"/>
      <c r="C41" s="51"/>
      <c r="D41" s="39"/>
      <c r="E41" s="92">
        <f t="shared" si="30"/>
        <v>0</v>
      </c>
      <c r="F41" s="93" t="str">
        <f t="shared" si="31"/>
        <v/>
      </c>
      <c r="G41" s="94" t="str">
        <f t="shared" si="32"/>
        <v/>
      </c>
      <c r="H41" s="41"/>
      <c r="I41" s="52"/>
      <c r="J41" s="38"/>
      <c r="K41" s="51"/>
      <c r="L41" s="39"/>
      <c r="M41" s="95">
        <f t="shared" si="33"/>
        <v>0</v>
      </c>
      <c r="N41" s="95" t="str">
        <f t="shared" si="34"/>
        <v/>
      </c>
      <c r="O41" s="95" t="str">
        <f t="shared" si="35"/>
        <v/>
      </c>
      <c r="Z41" s="29"/>
      <c r="AA41" s="78"/>
      <c r="AB41" s="34"/>
      <c r="AC41" s="57"/>
      <c r="AD41" s="31">
        <f t="shared" ref="AD41" si="45">IF(AG41&lt;&gt;"",AG41,3)*IF(AC41="A",4,IF(AC41="B",3,IF(AC41="C",2,IF(AC41="D",1,IF(AND(AC41&gt;=0,AC41&lt;=4,ISNUMBER(AC41)),AC41,0)))))</f>
        <v>0</v>
      </c>
      <c r="AE41" s="31" t="str">
        <f t="shared" ref="AE41" si="46">IF(OR(AC41="A",AC41="B",AC41="C",AC41="D",AC41="F",AND(AC41&gt;=0,AC41&lt;=4,ISNUMBER(AC41))),IF(AG41&lt;&gt;"",AG41,3),"")</f>
        <v/>
      </c>
      <c r="AF41" s="31" t="str">
        <f t="shared" ref="AF41" si="47">IF(OR(AC41="A",AC41="B",AC41="C",AC41="D",AC41="P",AND(AC41&gt;=0,AC41&lt;=4,ISNUMBER(AC41))),IF(AG41&lt;&gt;"",AG41,3),"")</f>
        <v/>
      </c>
      <c r="AG41" s="31"/>
      <c r="AH41" s="103"/>
      <c r="AI41" s="104"/>
      <c r="AJ41" s="79"/>
    </row>
    <row r="42" spans="1:36" ht="14" thickBot="1" x14ac:dyDescent="0.2">
      <c r="A42" s="52"/>
      <c r="B42" s="38"/>
      <c r="C42" s="51"/>
      <c r="D42" s="39"/>
      <c r="E42" s="92">
        <f t="shared" si="30"/>
        <v>0</v>
      </c>
      <c r="F42" s="93" t="str">
        <f t="shared" si="31"/>
        <v/>
      </c>
      <c r="G42" s="94" t="str">
        <f t="shared" si="32"/>
        <v/>
      </c>
      <c r="H42" s="41"/>
      <c r="I42" s="52"/>
      <c r="J42" s="38"/>
      <c r="K42" s="51"/>
      <c r="L42" s="39"/>
      <c r="M42" s="95">
        <f t="shared" si="33"/>
        <v>0</v>
      </c>
      <c r="N42" s="95" t="str">
        <f t="shared" si="34"/>
        <v/>
      </c>
      <c r="O42" s="95" t="str">
        <f t="shared" si="35"/>
        <v/>
      </c>
      <c r="Z42" s="29"/>
      <c r="AA42" s="56"/>
      <c r="AB42" s="29"/>
      <c r="AC42" s="29"/>
      <c r="AD42" s="29"/>
      <c r="AE42" s="29"/>
      <c r="AF42" s="29"/>
      <c r="AG42" s="29"/>
      <c r="AH42" s="29"/>
      <c r="AI42" s="29"/>
    </row>
    <row r="43" spans="1:36" x14ac:dyDescent="0.15">
      <c r="A43" s="52"/>
      <c r="B43" s="38"/>
      <c r="C43" s="51"/>
      <c r="D43" s="39"/>
      <c r="E43" s="96">
        <f t="shared" si="30"/>
        <v>0</v>
      </c>
      <c r="F43" s="97" t="str">
        <f t="shared" si="31"/>
        <v/>
      </c>
      <c r="G43" s="98" t="str">
        <f t="shared" si="32"/>
        <v/>
      </c>
      <c r="H43" s="41"/>
      <c r="I43" s="52"/>
      <c r="J43" s="38"/>
      <c r="K43" s="51"/>
      <c r="L43" s="39"/>
      <c r="M43" s="95">
        <f t="shared" si="33"/>
        <v>0</v>
      </c>
      <c r="N43" s="95" t="str">
        <f t="shared" si="34"/>
        <v/>
      </c>
      <c r="O43" s="95" t="str">
        <f t="shared" si="35"/>
        <v/>
      </c>
      <c r="Z43" s="29"/>
      <c r="AB43" s="29"/>
      <c r="AC43" s="29"/>
      <c r="AD43" s="29"/>
      <c r="AE43" s="29"/>
      <c r="AF43" s="29"/>
      <c r="AG43" s="29"/>
      <c r="AH43" s="29"/>
      <c r="AI43" s="29"/>
    </row>
    <row r="44" spans="1:36" x14ac:dyDescent="0.15">
      <c r="E44" s="99"/>
      <c r="F44" s="99"/>
      <c r="G44" s="99"/>
      <c r="M44" s="95"/>
      <c r="N44" s="95"/>
      <c r="O44" s="95" t="str">
        <f t="shared" si="35"/>
        <v/>
      </c>
      <c r="AA44" s="29"/>
      <c r="AB44" s="29"/>
      <c r="AC44" s="29"/>
      <c r="AD44" s="29"/>
      <c r="AE44" s="29"/>
      <c r="AF44" s="29"/>
      <c r="AG44" s="29"/>
      <c r="AH44" s="29"/>
      <c r="AI44" s="29"/>
    </row>
  </sheetData>
  <sheetProtection algorithmName="SHA-512" hashValue="YC5Crn1nk3Lk1PN7DqrOjCapyfi+F/2dKut5GXhWVWjvwW0kNFn7QMMZStUIDw27mfm9iLP1w7W4NhE/o/BVPg==" saltValue="2IqsYf2l8gaZ7Rda43h7dg==" spinCount="100000" sheet="1" objects="1" scenarios="1"/>
  <mergeCells count="84">
    <mergeCell ref="AH34:AI34"/>
    <mergeCell ref="AH18:AI18"/>
    <mergeCell ref="AH19:AI19"/>
    <mergeCell ref="AH20:AI20"/>
    <mergeCell ref="AH21:AI21"/>
    <mergeCell ref="AA29:AI29"/>
    <mergeCell ref="I22:L22"/>
    <mergeCell ref="AH33:AI33"/>
    <mergeCell ref="Q25:R25"/>
    <mergeCell ref="AN31:AO31"/>
    <mergeCell ref="Q20:R20"/>
    <mergeCell ref="AH22:AI22"/>
    <mergeCell ref="AH30:AI30"/>
    <mergeCell ref="AH31:AI31"/>
    <mergeCell ref="AH32:AI32"/>
    <mergeCell ref="AH27:AI27"/>
    <mergeCell ref="Q26:R26"/>
    <mergeCell ref="Q23:R23"/>
    <mergeCell ref="AH28:AI28"/>
    <mergeCell ref="AH26:AI26"/>
    <mergeCell ref="AH25:AI25"/>
    <mergeCell ref="AH24:AI24"/>
    <mergeCell ref="C19:D19"/>
    <mergeCell ref="I23:L23"/>
    <mergeCell ref="Q19:R19"/>
    <mergeCell ref="A25:L25"/>
    <mergeCell ref="Q21:R21"/>
    <mergeCell ref="Q22:R22"/>
    <mergeCell ref="Q24:R24"/>
    <mergeCell ref="C24:D24"/>
    <mergeCell ref="I24:L24"/>
    <mergeCell ref="I19:L19"/>
    <mergeCell ref="C23:D23"/>
    <mergeCell ref="C20:D20"/>
    <mergeCell ref="I20:L20"/>
    <mergeCell ref="C21:D21"/>
    <mergeCell ref="I21:L21"/>
    <mergeCell ref="C22:D22"/>
    <mergeCell ref="C12:D12"/>
    <mergeCell ref="I12:L12"/>
    <mergeCell ref="X11:Y11"/>
    <mergeCell ref="C13:D13"/>
    <mergeCell ref="I13:L13"/>
    <mergeCell ref="X12:Y12"/>
    <mergeCell ref="AH16:AI16"/>
    <mergeCell ref="X13:Y13"/>
    <mergeCell ref="C18:D18"/>
    <mergeCell ref="I18:L18"/>
    <mergeCell ref="X14:Y14"/>
    <mergeCell ref="C16:D16"/>
    <mergeCell ref="I16:L16"/>
    <mergeCell ref="C17:D17"/>
    <mergeCell ref="I17:L17"/>
    <mergeCell ref="Q17:W17"/>
    <mergeCell ref="AH17:AI17"/>
    <mergeCell ref="C15:D15"/>
    <mergeCell ref="I15:L15"/>
    <mergeCell ref="C8:D8"/>
    <mergeCell ref="I8:L8"/>
    <mergeCell ref="AH15:AI15"/>
    <mergeCell ref="AH9:AI9"/>
    <mergeCell ref="X8:Y8"/>
    <mergeCell ref="AH10:AI10"/>
    <mergeCell ref="C9:D9"/>
    <mergeCell ref="I9:L9"/>
    <mergeCell ref="X9:Y9"/>
    <mergeCell ref="C10:D10"/>
    <mergeCell ref="I10:L10"/>
    <mergeCell ref="X10:Y10"/>
    <mergeCell ref="C11:D11"/>
    <mergeCell ref="I11:L11"/>
    <mergeCell ref="C14:D14"/>
    <mergeCell ref="I14:L14"/>
    <mergeCell ref="S1:Y1"/>
    <mergeCell ref="AG1:AI1"/>
    <mergeCell ref="C7:D7"/>
    <mergeCell ref="I7:L7"/>
    <mergeCell ref="X7:Y7"/>
    <mergeCell ref="B1:Q1"/>
    <mergeCell ref="AH37:AI37"/>
    <mergeCell ref="AH38:AI38"/>
    <mergeCell ref="AH39:AI39"/>
    <mergeCell ref="AH40:AI40"/>
    <mergeCell ref="AH41:AI41"/>
  </mergeCells>
  <conditionalFormatting sqref="Q15:Q16 AA10:AA11 AA14 AA16 AA24:AA27 A24 AA30:AA35">
    <cfRule type="expression" dxfId="97" priority="233" stopIfTrue="1">
      <formula>(C10="")</formula>
    </cfRule>
  </conditionalFormatting>
  <conditionalFormatting sqref="R15:R16 AB10:AB11 AB14 AB16 AB23:AB27 AB30:AB33 B24 AB35">
    <cfRule type="expression" dxfId="96" priority="232" stopIfTrue="1">
      <formula>(C10="")</formula>
    </cfRule>
  </conditionalFormatting>
  <conditionalFormatting sqref="AG10:AG12 AG16 AG14 H23:H24 AG23:AG27 W15:W16 AG32:AG33 AG35">
    <cfRule type="expression" dxfId="95" priority="217" stopIfTrue="1">
      <formula>H10&lt;&gt;""</formula>
    </cfRule>
  </conditionalFormatting>
  <conditionalFormatting sqref="A23">
    <cfRule type="expression" dxfId="94" priority="211" stopIfTrue="1">
      <formula>(C23="")</formula>
    </cfRule>
  </conditionalFormatting>
  <conditionalFormatting sqref="B23">
    <cfRule type="expression" dxfId="93" priority="210" stopIfTrue="1">
      <formula>(C23="")</formula>
    </cfRule>
  </conditionalFormatting>
  <conditionalFormatting sqref="AA43">
    <cfRule type="expression" dxfId="92" priority="343" stopIfTrue="1">
      <formula>(#REF!="")</formula>
    </cfRule>
    <cfRule type="expression" dxfId="91" priority="344" stopIfTrue="1">
      <formula>(NOT(OR(#REF!="A",#REF!="B",#REF!="C",#REF!="D",#REF!="X",#REF!="P",AND(#REF!&gt;=0,#REF!&lt;=4,ISNUMBER(#REF!)))))</formula>
    </cfRule>
  </conditionalFormatting>
  <conditionalFormatting sqref="Q3">
    <cfRule type="expression" dxfId="90" priority="361" stopIfTrue="1">
      <formula>SUM(U7:U13)&lt;19</formula>
    </cfRule>
    <cfRule type="expression" dxfId="89" priority="362" stopIfTrue="1">
      <formula>SUM(U7:U13)&gt;19</formula>
    </cfRule>
  </conditionalFormatting>
  <conditionalFormatting sqref="AA15">
    <cfRule type="expression" dxfId="88" priority="122" stopIfTrue="1">
      <formula>(AC15="")</formula>
    </cfRule>
  </conditionalFormatting>
  <conditionalFormatting sqref="AB15">
    <cfRule type="expression" dxfId="87" priority="121" stopIfTrue="1">
      <formula>(AC15="")</formula>
    </cfRule>
  </conditionalFormatting>
  <conditionalFormatting sqref="AG15">
    <cfRule type="expression" dxfId="86" priority="120" stopIfTrue="1">
      <formula>AG15&lt;&gt;""</formula>
    </cfRule>
  </conditionalFormatting>
  <conditionalFormatting sqref="AA18">
    <cfRule type="expression" dxfId="85" priority="107" stopIfTrue="1">
      <formula>(AC18="")</formula>
    </cfRule>
  </conditionalFormatting>
  <conditionalFormatting sqref="AB18">
    <cfRule type="expression" dxfId="84" priority="106" stopIfTrue="1">
      <formula>(AC18="")</formula>
    </cfRule>
  </conditionalFormatting>
  <conditionalFormatting sqref="AG18">
    <cfRule type="expression" dxfId="83" priority="105" stopIfTrue="1">
      <formula>AG18&lt;&gt;""</formula>
    </cfRule>
  </conditionalFormatting>
  <conditionalFormatting sqref="AA17">
    <cfRule type="expression" dxfId="82" priority="104" stopIfTrue="1">
      <formula>(AC17="")</formula>
    </cfRule>
  </conditionalFormatting>
  <conditionalFormatting sqref="AB17">
    <cfRule type="expression" dxfId="81" priority="103" stopIfTrue="1">
      <formula>(AC17="")</formula>
    </cfRule>
  </conditionalFormatting>
  <conditionalFormatting sqref="AG17">
    <cfRule type="expression" dxfId="80" priority="102" stopIfTrue="1">
      <formula>AG17&lt;&gt;""</formula>
    </cfRule>
  </conditionalFormatting>
  <conditionalFormatting sqref="AA20">
    <cfRule type="expression" dxfId="79" priority="101" stopIfTrue="1">
      <formula>(AC20="")</formula>
    </cfRule>
  </conditionalFormatting>
  <conditionalFormatting sqref="AB20">
    <cfRule type="expression" dxfId="78" priority="100" stopIfTrue="1">
      <formula>(AC20="")</formula>
    </cfRule>
  </conditionalFormatting>
  <conditionalFormatting sqref="AG20">
    <cfRule type="expression" dxfId="77" priority="99" stopIfTrue="1">
      <formula>AG20&lt;&gt;""</formula>
    </cfRule>
  </conditionalFormatting>
  <conditionalFormatting sqref="AA19">
    <cfRule type="expression" dxfId="76" priority="98" stopIfTrue="1">
      <formula>(AC19="")</formula>
    </cfRule>
  </conditionalFormatting>
  <conditionalFormatting sqref="AB19">
    <cfRule type="expression" dxfId="75" priority="97" stopIfTrue="1">
      <formula>(AC19="")</formula>
    </cfRule>
  </conditionalFormatting>
  <conditionalFormatting sqref="AG19">
    <cfRule type="expression" dxfId="74" priority="96" stopIfTrue="1">
      <formula>AG19&lt;&gt;""</formula>
    </cfRule>
  </conditionalFormatting>
  <conditionalFormatting sqref="AA22">
    <cfRule type="expression" dxfId="73" priority="95" stopIfTrue="1">
      <formula>(AC22="")</formula>
    </cfRule>
  </conditionalFormatting>
  <conditionalFormatting sqref="AB22">
    <cfRule type="expression" dxfId="72" priority="94" stopIfTrue="1">
      <formula>(AC22="")</formula>
    </cfRule>
  </conditionalFormatting>
  <conditionalFormatting sqref="AG22">
    <cfRule type="expression" dxfId="71" priority="93" stopIfTrue="1">
      <formula>AG22&lt;&gt;""</formula>
    </cfRule>
  </conditionalFormatting>
  <conditionalFormatting sqref="AA12">
    <cfRule type="expression" dxfId="70" priority="684" stopIfTrue="1">
      <formula>SUM(AF15:AF22)&lt;15</formula>
    </cfRule>
    <cfRule type="expression" dxfId="69" priority="685" stopIfTrue="1">
      <formula>SUM(AF15:AF22)&gt;15</formula>
    </cfRule>
  </conditionalFormatting>
  <conditionalFormatting sqref="AG13">
    <cfRule type="expression" dxfId="68" priority="84" stopIfTrue="1">
      <formula>AG13&lt;&gt;""</formula>
    </cfRule>
  </conditionalFormatting>
  <conditionalFormatting sqref="AA42">
    <cfRule type="expression" dxfId="67" priority="694" stopIfTrue="1">
      <formula>(#REF!="")</formula>
    </cfRule>
  </conditionalFormatting>
  <conditionalFormatting sqref="AA9">
    <cfRule type="expression" dxfId="66" priority="83" stopIfTrue="1">
      <formula>(AC9="")</formula>
    </cfRule>
  </conditionalFormatting>
  <conditionalFormatting sqref="AB9">
    <cfRule type="expression" dxfId="65" priority="82" stopIfTrue="1">
      <formula>(AC9="")</formula>
    </cfRule>
  </conditionalFormatting>
  <conditionalFormatting sqref="AG9">
    <cfRule type="expression" dxfId="64" priority="81" stopIfTrue="1">
      <formula>AG9&lt;&gt;""</formula>
    </cfRule>
  </conditionalFormatting>
  <conditionalFormatting sqref="AA7">
    <cfRule type="expression" dxfId="63" priority="703" stopIfTrue="1">
      <formula>SUM(AF9:AF10)&lt;8</formula>
    </cfRule>
    <cfRule type="expression" dxfId="62" priority="704" stopIfTrue="1">
      <formula>SUM(AF9:AF10)&gt;8</formula>
    </cfRule>
  </conditionalFormatting>
  <conditionalFormatting sqref="AA8">
    <cfRule type="expression" dxfId="61" priority="705" stopIfTrue="1">
      <formula>SUM(AF11:AF23)&lt;11</formula>
    </cfRule>
    <cfRule type="expression" dxfId="60" priority="706" stopIfTrue="1">
      <formula>SUM(AF11:AF23)&gt;11</formula>
    </cfRule>
  </conditionalFormatting>
  <conditionalFormatting sqref="AG30:AG31">
    <cfRule type="expression" dxfId="59" priority="71" stopIfTrue="1">
      <formula>AG30&lt;&gt;""</formula>
    </cfRule>
  </conditionalFormatting>
  <conditionalFormatting sqref="AA37:AA41">
    <cfRule type="expression" dxfId="58" priority="66" stopIfTrue="1">
      <formula>(AC37="")</formula>
    </cfRule>
  </conditionalFormatting>
  <conditionalFormatting sqref="AB38:AB41">
    <cfRule type="expression" dxfId="57" priority="65" stopIfTrue="1">
      <formula>(AC38="")</formula>
    </cfRule>
  </conditionalFormatting>
  <conditionalFormatting sqref="AG39:AG41">
    <cfRule type="expression" dxfId="56" priority="64" stopIfTrue="1">
      <formula>AG39&lt;&gt;""</formula>
    </cfRule>
  </conditionalFormatting>
  <conditionalFormatting sqref="AG38">
    <cfRule type="expression" dxfId="55" priority="63" stopIfTrue="1">
      <formula>AG38&lt;&gt;""</formula>
    </cfRule>
  </conditionalFormatting>
  <conditionalFormatting sqref="Q20:R20">
    <cfRule type="expression" dxfId="54" priority="56">
      <formula>$Q$20&lt;2</formula>
    </cfRule>
  </conditionalFormatting>
  <conditionalFormatting sqref="A7:A14 A20:A22 A17">
    <cfRule type="expression" dxfId="53" priority="55" stopIfTrue="1">
      <formula>(C7="")</formula>
    </cfRule>
  </conditionalFormatting>
  <conditionalFormatting sqref="B7:B14 B20:B22 B17">
    <cfRule type="expression" dxfId="52" priority="54" stopIfTrue="1">
      <formula>(C7="")</formula>
    </cfRule>
  </conditionalFormatting>
  <conditionalFormatting sqref="H7 H9:H14 H20:H22 H17">
    <cfRule type="expression" dxfId="51" priority="53" stopIfTrue="1">
      <formula>H7&lt;&gt;""</formula>
    </cfRule>
  </conditionalFormatting>
  <conditionalFormatting sqref="H8">
    <cfRule type="expression" dxfId="50" priority="52" stopIfTrue="1">
      <formula>H8&lt;&gt;""</formula>
    </cfRule>
  </conditionalFormatting>
  <conditionalFormatting sqref="A16">
    <cfRule type="expression" dxfId="49" priority="51" stopIfTrue="1">
      <formula>(C16="")</formula>
    </cfRule>
  </conditionalFormatting>
  <conditionalFormatting sqref="B16">
    <cfRule type="expression" dxfId="48" priority="50" stopIfTrue="1">
      <formula>(C16="")</formula>
    </cfRule>
  </conditionalFormatting>
  <conditionalFormatting sqref="H16">
    <cfRule type="expression" dxfId="47" priority="49" stopIfTrue="1">
      <formula>H16&lt;&gt;""</formula>
    </cfRule>
  </conditionalFormatting>
  <conditionalFormatting sqref="A19">
    <cfRule type="expression" dxfId="46" priority="48" stopIfTrue="1">
      <formula>(C19="")</formula>
    </cfRule>
  </conditionalFormatting>
  <conditionalFormatting sqref="B19">
    <cfRule type="expression" dxfId="45" priority="47" stopIfTrue="1">
      <formula>(C19="")</formula>
    </cfRule>
  </conditionalFormatting>
  <conditionalFormatting sqref="H19">
    <cfRule type="expression" dxfId="44" priority="46" stopIfTrue="1">
      <formula>H19&lt;&gt;""</formula>
    </cfRule>
  </conditionalFormatting>
  <conditionalFormatting sqref="A18">
    <cfRule type="expression" dxfId="43" priority="45" stopIfTrue="1">
      <formula>(C18="")</formula>
    </cfRule>
  </conditionalFormatting>
  <conditionalFormatting sqref="B18">
    <cfRule type="expression" dxfId="42" priority="44" stopIfTrue="1">
      <formula>(C18="")</formula>
    </cfRule>
  </conditionalFormatting>
  <conditionalFormatting sqref="H18">
    <cfRule type="expression" dxfId="41" priority="43" stopIfTrue="1">
      <formula>H18&lt;&gt;""</formula>
    </cfRule>
  </conditionalFormatting>
  <conditionalFormatting sqref="Q7 Q9:Q10 Q13:Q14">
    <cfRule type="expression" dxfId="40" priority="42" stopIfTrue="1">
      <formula>(S7="")</formula>
    </cfRule>
  </conditionalFormatting>
  <conditionalFormatting sqref="R7 R9:R10 R13:R14">
    <cfRule type="expression" dxfId="39" priority="41" stopIfTrue="1">
      <formula>(S7="")</formula>
    </cfRule>
  </conditionalFormatting>
  <conditionalFormatting sqref="W7 W9:W10 W13:W14">
    <cfRule type="expression" dxfId="38" priority="40" stopIfTrue="1">
      <formula>W7&lt;&gt;""</formula>
    </cfRule>
  </conditionalFormatting>
  <conditionalFormatting sqref="R14">
    <cfRule type="expression" dxfId="37" priority="39" stopIfTrue="1">
      <formula>(S14="")</formula>
    </cfRule>
  </conditionalFormatting>
  <conditionalFormatting sqref="Q12">
    <cfRule type="expression" dxfId="36" priority="38" stopIfTrue="1">
      <formula>(S12="")</formula>
    </cfRule>
  </conditionalFormatting>
  <conditionalFormatting sqref="R12">
    <cfRule type="expression" dxfId="35" priority="37" stopIfTrue="1">
      <formula>(S12="")</formula>
    </cfRule>
  </conditionalFormatting>
  <conditionalFormatting sqref="W12">
    <cfRule type="expression" dxfId="34" priority="36" stopIfTrue="1">
      <formula>W12&lt;&gt;""</formula>
    </cfRule>
  </conditionalFormatting>
  <conditionalFormatting sqref="Q11">
    <cfRule type="expression" dxfId="33" priority="35" stopIfTrue="1">
      <formula>(S11="")</formula>
    </cfRule>
  </conditionalFormatting>
  <conditionalFormatting sqref="R11">
    <cfRule type="expression" dxfId="32" priority="34" stopIfTrue="1">
      <formula>(S11="")</formula>
    </cfRule>
  </conditionalFormatting>
  <conditionalFormatting sqref="W11">
    <cfRule type="expression" dxfId="31" priority="33" stopIfTrue="1">
      <formula>W11&lt;&gt;""</formula>
    </cfRule>
  </conditionalFormatting>
  <conditionalFormatting sqref="Q8">
    <cfRule type="expression" dxfId="30" priority="32" stopIfTrue="1">
      <formula>(S8="")</formula>
    </cfRule>
  </conditionalFormatting>
  <conditionalFormatting sqref="R8">
    <cfRule type="expression" dxfId="29" priority="31" stopIfTrue="1">
      <formula>(S8="")</formula>
    </cfRule>
  </conditionalFormatting>
  <conditionalFormatting sqref="W8">
    <cfRule type="expression" dxfId="28" priority="30" stopIfTrue="1">
      <formula>W8&lt;&gt;""</formula>
    </cfRule>
  </conditionalFormatting>
  <conditionalFormatting sqref="Q24:R24">
    <cfRule type="expression" dxfId="27" priority="28">
      <formula>IF(SUM(Q23)=0,"N/A",Q23/Q22)&lt;2</formula>
    </cfRule>
  </conditionalFormatting>
  <conditionalFormatting sqref="AA21">
    <cfRule type="expression" dxfId="26" priority="27" stopIfTrue="1">
      <formula>(AC21="")</formula>
    </cfRule>
  </conditionalFormatting>
  <conditionalFormatting sqref="AB21">
    <cfRule type="expression" dxfId="25" priority="26" stopIfTrue="1">
      <formula>(AC21="")</formula>
    </cfRule>
  </conditionalFormatting>
  <conditionalFormatting sqref="AG21">
    <cfRule type="expression" dxfId="24" priority="25" stopIfTrue="1">
      <formula>AG21&lt;&gt;""</formula>
    </cfRule>
  </conditionalFormatting>
  <conditionalFormatting sqref="AA28">
    <cfRule type="expression" dxfId="23" priority="24" stopIfTrue="1">
      <formula>(AC28="")</formula>
    </cfRule>
  </conditionalFormatting>
  <conditionalFormatting sqref="AB28">
    <cfRule type="expression" dxfId="22" priority="23" stopIfTrue="1">
      <formula>(AC28="")</formula>
    </cfRule>
  </conditionalFormatting>
  <conditionalFormatting sqref="AG28">
    <cfRule type="expression" dxfId="21" priority="22" stopIfTrue="1">
      <formula>AG28&lt;&gt;""</formula>
    </cfRule>
  </conditionalFormatting>
  <conditionalFormatting sqref="AB34 AB37">
    <cfRule type="expression" dxfId="20" priority="21" stopIfTrue="1">
      <formula>(AC34="")</formula>
    </cfRule>
  </conditionalFormatting>
  <conditionalFormatting sqref="AG34 AG37">
    <cfRule type="expression" dxfId="19" priority="20" stopIfTrue="1">
      <formula>AG34&lt;&gt;""</formula>
    </cfRule>
  </conditionalFormatting>
  <conditionalFormatting sqref="A29">
    <cfRule type="expression" dxfId="18" priority="15" stopIfTrue="1">
      <formula>(C29="")</formula>
    </cfRule>
  </conditionalFormatting>
  <conditionalFormatting sqref="B29">
    <cfRule type="expression" dxfId="17" priority="14" stopIfTrue="1">
      <formula>(C29="")</formula>
    </cfRule>
  </conditionalFormatting>
  <conditionalFormatting sqref="AA29">
    <cfRule type="expression" dxfId="16" priority="12" stopIfTrue="1">
      <formula>SUM(AF30:AF34)&lt;12</formula>
    </cfRule>
    <cfRule type="expression" dxfId="15" priority="13" stopIfTrue="1">
      <formula>SUM(AF30:AF34)&gt;12</formula>
    </cfRule>
  </conditionalFormatting>
  <conditionalFormatting sqref="AA36">
    <cfRule type="expression" dxfId="14" priority="8" stopIfTrue="1">
      <formula>SUM(AF37:AF41)&lt;12</formula>
    </cfRule>
    <cfRule type="expression" dxfId="13" priority="9" stopIfTrue="1">
      <formula>SUM(AF37:AF41)&gt;12</formula>
    </cfRule>
  </conditionalFormatting>
  <conditionalFormatting sqref="A30:A43">
    <cfRule type="expression" dxfId="12" priority="7" stopIfTrue="1">
      <formula>(C30="")</formula>
    </cfRule>
  </conditionalFormatting>
  <conditionalFormatting sqref="B30:B43">
    <cfRule type="expression" dxfId="11" priority="6" stopIfTrue="1">
      <formula>(C30="")</formula>
    </cfRule>
  </conditionalFormatting>
  <conditionalFormatting sqref="I29:I43">
    <cfRule type="expression" dxfId="10" priority="5" stopIfTrue="1">
      <formula>(K29="")</formula>
    </cfRule>
  </conditionalFormatting>
  <conditionalFormatting sqref="J29:J43">
    <cfRule type="expression" dxfId="9" priority="4" stopIfTrue="1">
      <formula>(K29="")</formula>
    </cfRule>
  </conditionalFormatting>
  <conditionalFormatting sqref="AA23">
    <cfRule type="expression" dxfId="8" priority="774" stopIfTrue="1">
      <formula>SUM(AF24:AF28)&lt;14</formula>
    </cfRule>
    <cfRule type="expression" dxfId="7" priority="775" stopIfTrue="1">
      <formula>SUM(AF24:AF28)&gt;14</formula>
    </cfRule>
  </conditionalFormatting>
  <conditionalFormatting sqref="A3">
    <cfRule type="expression" dxfId="6" priority="776" stopIfTrue="1">
      <formula>SUM(F7:F20)&lt;40</formula>
    </cfRule>
    <cfRule type="expression" dxfId="5" priority="777" stopIfTrue="1">
      <formula>SUM(F7:F20)&gt;40</formula>
    </cfRule>
  </conditionalFormatting>
  <conditionalFormatting sqref="A15">
    <cfRule type="expression" dxfId="4" priority="3" stopIfTrue="1">
      <formula>(C15="")</formula>
    </cfRule>
  </conditionalFormatting>
  <conditionalFormatting sqref="B15">
    <cfRule type="expression" dxfId="3" priority="2" stopIfTrue="1">
      <formula>(C15="")</formula>
    </cfRule>
  </conditionalFormatting>
  <conditionalFormatting sqref="H15">
    <cfRule type="expression" dxfId="2" priority="1" stopIfTrue="1">
      <formula>H15&lt;&gt;""</formula>
    </cfRule>
  </conditionalFormatting>
  <conditionalFormatting sqref="AA3">
    <cfRule type="expression" dxfId="1" priority="781" stopIfTrue="1">
      <formula>SUM(AF7:AF41)&lt;61</formula>
    </cfRule>
    <cfRule type="expression" dxfId="0" priority="782" stopIfTrue="1">
      <formula>SUM(AF7:AF41)&lt;61</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18" customWidth="1"/>
    <col min="2" max="2" width="18.1640625" style="18" customWidth="1"/>
    <col min="3" max="3" width="12" style="18" customWidth="1"/>
    <col min="4" max="4" width="19.5" style="18" customWidth="1"/>
    <col min="5" max="5" width="32.5" style="18" customWidth="1"/>
    <col min="6" max="6" width="13.83203125" style="18" customWidth="1"/>
    <col min="7" max="7" width="9.1640625" style="18" hidden="1" customWidth="1"/>
    <col min="8" max="8" width="0.5" style="18" customWidth="1"/>
    <col min="9" max="9" width="9.1640625" style="18" hidden="1" customWidth="1"/>
    <col min="10" max="16384" width="9.1640625" style="18"/>
  </cols>
  <sheetData>
    <row r="1" spans="1:8" s="6" customFormat="1" ht="18.5" customHeight="1" x14ac:dyDescent="0.2">
      <c r="A1" s="130" t="s">
        <v>2</v>
      </c>
      <c r="B1" s="130"/>
      <c r="C1" s="130"/>
      <c r="D1" s="130"/>
      <c r="E1" s="130"/>
      <c r="F1" s="130"/>
      <c r="G1" s="5"/>
      <c r="H1" s="5"/>
    </row>
    <row r="2" spans="1:8" s="8" customFormat="1" ht="16" customHeight="1" x14ac:dyDescent="0.2">
      <c r="A2" s="131" t="s">
        <v>3</v>
      </c>
      <c r="B2" s="131"/>
      <c r="C2" s="131"/>
      <c r="D2" s="131"/>
      <c r="E2" s="131"/>
      <c r="F2" s="131"/>
      <c r="G2" s="7"/>
      <c r="H2" s="7"/>
    </row>
    <row r="3" spans="1:8" s="8" customFormat="1" ht="14.75" customHeight="1" x14ac:dyDescent="0.2">
      <c r="A3" s="131" t="s">
        <v>73</v>
      </c>
      <c r="B3" s="131"/>
      <c r="C3" s="131"/>
      <c r="D3" s="131"/>
      <c r="E3" s="131"/>
      <c r="F3" s="131"/>
      <c r="G3" s="7"/>
      <c r="H3" s="7"/>
    </row>
    <row r="4" spans="1:8" s="8" customFormat="1" ht="16" x14ac:dyDescent="0.2">
      <c r="A4" s="9"/>
      <c r="B4" s="9"/>
      <c r="C4" s="9"/>
      <c r="D4" s="9"/>
      <c r="E4" s="9"/>
      <c r="F4" s="9"/>
      <c r="G4" s="7"/>
      <c r="H4" s="7"/>
    </row>
    <row r="5" spans="1:8" s="8" customFormat="1" ht="30.75" customHeight="1" x14ac:dyDescent="0.2">
      <c r="A5" s="9"/>
      <c r="B5" s="9"/>
      <c r="C5" s="9"/>
      <c r="D5" s="9"/>
      <c r="E5" s="9"/>
      <c r="F5" s="9"/>
      <c r="G5" s="7"/>
      <c r="H5" s="7"/>
    </row>
    <row r="6" spans="1:8" s="8" customFormat="1" ht="18" x14ac:dyDescent="0.2">
      <c r="A6" s="10" t="s">
        <v>4</v>
      </c>
      <c r="B6" s="11"/>
      <c r="C6" s="11"/>
      <c r="D6" s="11"/>
      <c r="E6" s="10" t="s">
        <v>5</v>
      </c>
      <c r="F6" s="9"/>
      <c r="G6" s="7"/>
      <c r="H6" s="7"/>
    </row>
    <row r="7" spans="1:8" s="8" customFormat="1" ht="18" x14ac:dyDescent="0.2">
      <c r="A7" s="9"/>
      <c r="B7" s="132" t="str">
        <f>'ENTO-IBAE'!B1</f>
        <v>LNAME, FNAME</v>
      </c>
      <c r="C7" s="132"/>
      <c r="D7" s="132"/>
      <c r="E7" s="133"/>
      <c r="F7" s="134"/>
      <c r="G7" s="7"/>
      <c r="H7" s="7"/>
    </row>
    <row r="8" spans="1:8" s="8" customFormat="1" ht="10.5" customHeight="1" x14ac:dyDescent="0.2">
      <c r="A8" s="19"/>
      <c r="B8" s="19"/>
      <c r="C8" s="19"/>
      <c r="D8" s="19"/>
      <c r="E8" s="19"/>
      <c r="F8" s="9"/>
      <c r="G8" s="7"/>
      <c r="H8" s="7"/>
    </row>
    <row r="9" spans="1:8" s="8" customFormat="1" ht="18" x14ac:dyDescent="0.2">
      <c r="A9" s="20" t="s">
        <v>6</v>
      </c>
      <c r="B9" s="21"/>
      <c r="C9" s="21"/>
      <c r="D9" s="21"/>
      <c r="E9" s="20" t="s">
        <v>7</v>
      </c>
      <c r="F9" s="9"/>
      <c r="G9" s="7"/>
      <c r="H9" s="7"/>
    </row>
    <row r="10" spans="1:8" s="8" customFormat="1" ht="18.5" customHeight="1" x14ac:dyDescent="0.2">
      <c r="A10" s="19"/>
      <c r="B10" s="135" t="str">
        <f>'ENTO-IBAE'!S1</f>
        <v>00000000</v>
      </c>
      <c r="C10" s="135"/>
      <c r="D10" s="135"/>
      <c r="E10" s="83">
        <f>'ENTO-IBAE'!Q17</f>
        <v>0</v>
      </c>
      <c r="F10" s="9"/>
      <c r="G10" s="7"/>
      <c r="H10" s="7"/>
    </row>
    <row r="11" spans="1:8" s="8" customFormat="1" ht="18" x14ac:dyDescent="0.2">
      <c r="A11" s="10"/>
      <c r="B11" s="11"/>
      <c r="C11" s="11"/>
      <c r="D11" s="11"/>
      <c r="E11" s="13"/>
      <c r="F11" s="9"/>
      <c r="G11" s="7"/>
      <c r="H11" s="7"/>
    </row>
    <row r="12" spans="1:8" s="8" customFormat="1" ht="18" x14ac:dyDescent="0.2">
      <c r="A12" s="10" t="s">
        <v>8</v>
      </c>
      <c r="B12" s="9"/>
      <c r="C12" s="9"/>
      <c r="D12" s="9"/>
      <c r="E12" s="10" t="s">
        <v>9</v>
      </c>
      <c r="F12" s="10"/>
      <c r="G12" s="7"/>
      <c r="H12" s="7"/>
    </row>
    <row r="13" spans="1:8" s="8" customFormat="1" ht="18" x14ac:dyDescent="0.2">
      <c r="A13" s="60"/>
      <c r="B13" s="136"/>
      <c r="C13" s="136"/>
      <c r="D13" s="136"/>
      <c r="E13" s="137" t="str">
        <f>'ENTO-IBAE'!Z1</f>
        <v>ENTO-IBAE</v>
      </c>
      <c r="F13" s="137"/>
      <c r="G13" s="138"/>
      <c r="H13" s="7"/>
    </row>
    <row r="14" spans="1:8" s="8" customFormat="1" ht="10.5" customHeight="1" x14ac:dyDescent="0.2">
      <c r="A14" s="9"/>
      <c r="B14" s="139"/>
      <c r="C14" s="139"/>
      <c r="D14" s="59"/>
      <c r="E14" s="9"/>
      <c r="F14" s="9"/>
      <c r="G14" s="7"/>
      <c r="H14" s="7"/>
    </row>
    <row r="15" spans="1:8" s="8" customFormat="1" ht="18" x14ac:dyDescent="0.2">
      <c r="A15" s="10" t="s">
        <v>10</v>
      </c>
      <c r="B15" s="11"/>
      <c r="C15" s="11"/>
      <c r="D15" s="11"/>
      <c r="E15" s="10" t="s">
        <v>11</v>
      </c>
      <c r="F15" s="9"/>
      <c r="G15" s="7"/>
      <c r="H15" s="7"/>
    </row>
    <row r="16" spans="1:8" s="8" customFormat="1" ht="18" x14ac:dyDescent="0.2">
      <c r="A16" s="9"/>
      <c r="B16" s="132" t="str">
        <f>'ENTO-IBAE'!AG1</f>
        <v>ADVISOR</v>
      </c>
      <c r="C16" s="132"/>
      <c r="D16" s="12"/>
      <c r="E16" s="69" t="str">
        <f>'ENTO-IBAE'!Q20</f>
        <v>N/A</v>
      </c>
      <c r="F16" s="9"/>
      <c r="G16" s="7"/>
      <c r="H16" s="7"/>
    </row>
    <row r="17" spans="1:8" s="8" customFormat="1" ht="10.5" customHeight="1" x14ac:dyDescent="0.2">
      <c r="A17" s="9"/>
      <c r="B17" s="9"/>
      <c r="C17" s="9"/>
      <c r="D17" s="9"/>
      <c r="E17" s="9"/>
      <c r="F17" s="9"/>
      <c r="G17" s="7"/>
      <c r="H17" s="7"/>
    </row>
    <row r="18" spans="1:8" s="8" customFormat="1" ht="18" x14ac:dyDescent="0.2">
      <c r="A18" s="10"/>
      <c r="B18" s="9" t="s">
        <v>12</v>
      </c>
      <c r="C18" s="61"/>
      <c r="D18" s="11"/>
      <c r="E18" s="10" t="s">
        <v>74</v>
      </c>
      <c r="F18" s="9"/>
      <c r="G18" s="7"/>
      <c r="H18" s="7"/>
    </row>
    <row r="19" spans="1:8" s="8" customFormat="1" ht="16" customHeight="1" x14ac:dyDescent="0.2">
      <c r="A19" s="9"/>
      <c r="B19" s="140"/>
      <c r="C19" s="140"/>
      <c r="D19" s="12"/>
      <c r="E19" s="69" t="str">
        <f>'ENTO-IBAE'!Q24</f>
        <v>N/A</v>
      </c>
      <c r="F19" s="9"/>
      <c r="G19" s="7"/>
      <c r="H19" s="7"/>
    </row>
    <row r="20" spans="1:8" s="8" customFormat="1" ht="21.25" customHeight="1" x14ac:dyDescent="0.2">
      <c r="A20" s="10" t="s">
        <v>52</v>
      </c>
      <c r="B20" s="11"/>
      <c r="C20" s="71">
        <f>'ENTO-IBAE'!Q19</f>
        <v>0</v>
      </c>
      <c r="D20" s="63"/>
      <c r="E20" s="9" t="s">
        <v>75</v>
      </c>
      <c r="F20" s="70">
        <f>'ENTO-IBAE'!Q21</f>
        <v>0</v>
      </c>
      <c r="G20" s="7"/>
      <c r="H20" s="7"/>
    </row>
    <row r="21" spans="1:8" s="8" customFormat="1" ht="18" x14ac:dyDescent="0.2">
      <c r="A21" s="10" t="s">
        <v>13</v>
      </c>
      <c r="B21" s="11"/>
      <c r="C21" s="129"/>
      <c r="D21" s="129"/>
      <c r="E21" s="9" t="s">
        <v>76</v>
      </c>
      <c r="F21" s="70">
        <f>'ENTO-IBAE'!Q23</f>
        <v>0</v>
      </c>
      <c r="G21" s="7"/>
      <c r="H21" s="7"/>
    </row>
    <row r="22" spans="1:8" s="8" customFormat="1" ht="5.25" customHeight="1" x14ac:dyDescent="0.2">
      <c r="A22" s="9"/>
      <c r="B22" s="9"/>
      <c r="C22" s="9"/>
      <c r="D22" s="9"/>
      <c r="E22" s="9"/>
      <c r="F22" s="9"/>
      <c r="G22" s="7"/>
      <c r="H22" s="7"/>
    </row>
    <row r="23" spans="1:8" s="8" customFormat="1" ht="18" x14ac:dyDescent="0.2">
      <c r="A23" s="10" t="s">
        <v>14</v>
      </c>
      <c r="B23" s="9"/>
      <c r="C23" s="9"/>
      <c r="D23" s="47"/>
      <c r="E23" s="9"/>
      <c r="F23" s="9"/>
      <c r="G23" s="7"/>
      <c r="H23" s="7"/>
    </row>
    <row r="24" spans="1:8" s="8" customFormat="1" ht="3.25" customHeight="1" x14ac:dyDescent="0.2">
      <c r="A24" s="11"/>
      <c r="B24" s="9"/>
      <c r="C24" s="9"/>
      <c r="D24" s="9"/>
      <c r="E24" s="9"/>
      <c r="F24" s="9"/>
      <c r="G24" s="7"/>
      <c r="H24" s="7"/>
    </row>
    <row r="25" spans="1:8" s="8" customFormat="1" ht="48.75" customHeight="1" x14ac:dyDescent="0.2">
      <c r="A25" s="14"/>
      <c r="B25" s="142"/>
      <c r="C25" s="143"/>
      <c r="D25" s="143"/>
      <c r="E25" s="143"/>
      <c r="F25" s="143"/>
      <c r="G25" s="7"/>
      <c r="H25" s="7"/>
    </row>
    <row r="26" spans="1:8" s="8" customFormat="1" ht="3.25" customHeight="1" x14ac:dyDescent="0.2">
      <c r="A26" s="9"/>
      <c r="B26" s="9"/>
      <c r="C26" s="9"/>
      <c r="D26" s="9"/>
      <c r="E26" s="9"/>
      <c r="F26" s="9"/>
      <c r="G26" s="7"/>
      <c r="H26" s="7"/>
    </row>
    <row r="27" spans="1:8" s="8" customFormat="1" ht="23.75" customHeight="1" x14ac:dyDescent="0.2">
      <c r="A27" s="10" t="s">
        <v>15</v>
      </c>
      <c r="B27" s="9"/>
      <c r="C27" s="9"/>
      <c r="D27" s="64"/>
      <c r="E27" s="9" t="s">
        <v>77</v>
      </c>
      <c r="F27" s="9"/>
      <c r="G27" s="7"/>
      <c r="H27" s="7"/>
    </row>
    <row r="28" spans="1:8" s="8" customFormat="1" ht="21.25" hidden="1" customHeight="1" x14ac:dyDescent="0.2">
      <c r="A28" s="9"/>
      <c r="B28" s="144"/>
      <c r="C28" s="144"/>
      <c r="D28" s="58"/>
      <c r="E28" s="9"/>
      <c r="F28" s="9"/>
      <c r="G28" s="7"/>
      <c r="H28" s="7"/>
    </row>
    <row r="29" spans="1:8" s="8" customFormat="1" ht="19.5" customHeight="1" x14ac:dyDescent="0.2">
      <c r="A29" s="65"/>
      <c r="B29" s="145"/>
      <c r="C29" s="145"/>
      <c r="D29" s="145"/>
      <c r="E29" s="146"/>
      <c r="F29" s="146"/>
      <c r="G29" s="7"/>
      <c r="H29" s="7"/>
    </row>
    <row r="30" spans="1:8" s="8" customFormat="1" ht="7" customHeight="1" x14ac:dyDescent="0.2">
      <c r="A30" s="10"/>
      <c r="B30" s="9"/>
      <c r="C30" s="9"/>
      <c r="D30" s="66"/>
      <c r="E30" s="9"/>
      <c r="F30" s="9"/>
      <c r="G30" s="7"/>
      <c r="H30" s="7"/>
    </row>
    <row r="31" spans="1:8" s="8" customFormat="1" ht="19.5" customHeight="1" x14ac:dyDescent="0.2">
      <c r="A31" s="10" t="s">
        <v>16</v>
      </c>
      <c r="B31" s="9"/>
      <c r="C31" s="9"/>
      <c r="D31" s="15"/>
      <c r="E31" s="62"/>
      <c r="F31" s="9"/>
      <c r="G31" s="7"/>
      <c r="H31" s="7"/>
    </row>
    <row r="32" spans="1:8" s="8" customFormat="1" ht="16" customHeight="1" x14ac:dyDescent="0.2">
      <c r="A32" s="9"/>
      <c r="B32" s="13"/>
      <c r="C32" s="10"/>
      <c r="D32" s="10"/>
      <c r="E32" s="9" t="s">
        <v>53</v>
      </c>
      <c r="F32" s="9"/>
      <c r="G32" s="7"/>
      <c r="H32" s="7"/>
    </row>
    <row r="33" spans="1:9" s="8" customFormat="1" ht="7" customHeight="1" x14ac:dyDescent="0.2">
      <c r="A33" s="9"/>
      <c r="B33" s="10"/>
      <c r="C33" s="10"/>
      <c r="D33" s="10"/>
      <c r="E33" s="9"/>
      <c r="F33" s="9"/>
      <c r="G33" s="7"/>
      <c r="H33" s="7"/>
    </row>
    <row r="34" spans="1:9" s="8" customFormat="1" ht="16.5" customHeight="1" x14ac:dyDescent="0.2">
      <c r="A34" s="9"/>
      <c r="B34" s="9"/>
      <c r="C34" s="9"/>
      <c r="D34" s="9"/>
      <c r="E34" s="9"/>
      <c r="F34" s="9"/>
      <c r="G34" s="7"/>
      <c r="H34" s="7"/>
    </row>
    <row r="35" spans="1:9" s="8" customFormat="1" ht="16" x14ac:dyDescent="0.2">
      <c r="A35" s="9"/>
      <c r="B35" s="9"/>
      <c r="C35" s="9"/>
      <c r="D35" s="9"/>
      <c r="E35" s="9"/>
      <c r="F35" s="9"/>
      <c r="G35" s="7"/>
      <c r="H35" s="7"/>
    </row>
    <row r="36" spans="1:9" s="8" customFormat="1" ht="16" x14ac:dyDescent="0.2">
      <c r="A36" s="9"/>
      <c r="B36" s="9"/>
      <c r="C36" s="9"/>
      <c r="D36" s="9"/>
      <c r="E36" s="9"/>
      <c r="F36" s="9"/>
      <c r="G36" s="7"/>
      <c r="H36" s="7"/>
    </row>
    <row r="37" spans="1:9" ht="19.5" customHeight="1" x14ac:dyDescent="0.2">
      <c r="A37" s="9"/>
      <c r="B37" s="9"/>
      <c r="C37" s="9"/>
      <c r="D37" s="9"/>
      <c r="E37" s="16"/>
      <c r="F37" s="16"/>
      <c r="G37" s="17"/>
      <c r="H37" s="17"/>
    </row>
    <row r="38" spans="1:9" ht="18" x14ac:dyDescent="0.2">
      <c r="A38" s="10" t="s">
        <v>54</v>
      </c>
      <c r="B38" s="16"/>
      <c r="C38" s="16"/>
      <c r="D38" s="16"/>
      <c r="E38" s="67"/>
      <c r="F38" s="67"/>
      <c r="G38" s="17"/>
      <c r="H38" s="17"/>
    </row>
    <row r="39" spans="1:9" ht="16" x14ac:dyDescent="0.2">
      <c r="A39" s="16"/>
      <c r="B39" s="141" t="s">
        <v>78</v>
      </c>
      <c r="C39" s="141"/>
      <c r="D39" s="141"/>
      <c r="E39" s="141"/>
      <c r="F39" s="141"/>
      <c r="G39" s="141"/>
      <c r="H39" s="141"/>
      <c r="I39" s="141"/>
    </row>
    <row r="40" spans="1:9" x14ac:dyDescent="0.15">
      <c r="A40" s="16"/>
      <c r="B40" s="16"/>
      <c r="C40" s="16"/>
      <c r="D40" s="16"/>
      <c r="E40" s="16"/>
      <c r="F40" s="16"/>
      <c r="G40" s="17"/>
      <c r="H40" s="17"/>
    </row>
    <row r="41" spans="1:9" ht="3.75" customHeight="1" x14ac:dyDescent="0.15">
      <c r="A41" s="16"/>
      <c r="B41" s="16"/>
      <c r="C41" s="16"/>
      <c r="D41" s="16"/>
      <c r="E41" s="67"/>
      <c r="F41" s="67"/>
      <c r="G41" s="17"/>
      <c r="H41" s="17"/>
    </row>
    <row r="42" spans="1:9" ht="14.75" customHeight="1" x14ac:dyDescent="0.2">
      <c r="A42" s="16"/>
      <c r="B42" s="141" t="s">
        <v>59</v>
      </c>
      <c r="C42" s="141"/>
      <c r="D42" s="141"/>
      <c r="E42" s="141"/>
      <c r="F42" s="141"/>
      <c r="G42" s="141"/>
      <c r="H42" s="141"/>
      <c r="I42" s="141"/>
    </row>
    <row r="43" spans="1:9" x14ac:dyDescent="0.15">
      <c r="C43" s="67"/>
      <c r="D43" s="67"/>
    </row>
    <row r="44" spans="1:9" x14ac:dyDescent="0.15">
      <c r="E44" s="67"/>
      <c r="F44" s="67"/>
    </row>
    <row r="45" spans="1:9" ht="13.75" customHeight="1" x14ac:dyDescent="0.2">
      <c r="B45" s="141" t="s">
        <v>60</v>
      </c>
      <c r="C45" s="141"/>
      <c r="D45" s="141"/>
      <c r="E45" s="141"/>
      <c r="F45" s="141"/>
      <c r="G45" s="141"/>
      <c r="H45" s="141"/>
      <c r="I45" s="141"/>
    </row>
    <row r="46" spans="1:9" x14ac:dyDescent="0.15">
      <c r="C46" s="68"/>
      <c r="D46" s="68"/>
    </row>
  </sheetData>
  <sheetProtection algorithmName="SHA-512" hashValue="Bj09FJ9AI3/y86IisGIroESloJkXBPX0Zt2XChJHMS8xveqsXPayxExtMhKXnTUgoDg3fcIOqimM2mcLDfQZNw==" saltValue="GmiUDHzhw03eGim4QcS+a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63" sqref="A63"/>
    </sheetView>
  </sheetViews>
  <sheetFormatPr baseColWidth="10" defaultColWidth="8.83203125" defaultRowHeight="13" x14ac:dyDescent="0.15"/>
  <cols>
    <col min="1" max="1" width="116.5" customWidth="1"/>
  </cols>
  <sheetData/>
  <sheetProtection algorithmName="SHA-512" hashValue="nTko35S40j6QgKEiNgabf60516C7b6uxB7wgrv2r4oip4oEjbu3b1R19iu49dzzeHwFDwVA0cqMeU6U4weZinA==" saltValue="uSAzgjZMlFZC1PQRCHy8Z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ENTO-IBAE</vt:lpstr>
      <vt:lpstr>GRAD CHECK</vt:lpstr>
      <vt:lpstr>ADVISOR'S NOTES</vt:lpstr>
      <vt:lpstr>CourseLeaf Degree Sheet</vt:lpstr>
      <vt:lpstr>'CourseLeaf Degree Sheet'!Print_Area</vt:lpstr>
      <vt:lpstr>'ENTO-IBAE'!Print_Area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2022-03-29T17:15:59Z</cp:lastPrinted>
  <dcterms:created xsi:type="dcterms:W3CDTF">2011-07-12T20:37:04Z</dcterms:created>
  <dcterms:modified xsi:type="dcterms:W3CDTF">2023-01-04T22:16:20Z</dcterms:modified>
</cp:coreProperties>
</file>