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811" codeName="{873B2839-AC87-7CC4-5C0F-16DCB9831742}"/>
  <workbookPr codeName="ThisWorkbook"/>
  <mc:AlternateContent xmlns:mc="http://schemas.openxmlformats.org/markup-compatibility/2006">
    <mc:Choice Requires="x15">
      <x15ac:absPath xmlns:x15ac="http://schemas.microsoft.com/office/spreadsheetml/2010/11/ac" url="/Users/torsten/Downloads/Fergusin College Fin4 and Degree Plans/"/>
    </mc:Choice>
  </mc:AlternateContent>
  <xr:revisionPtr revIDLastSave="0" documentId="8_{59C604E1-7286-ED49-B5DC-6B914CBF822A}" xr6:coauthVersionLast="47" xr6:coauthVersionMax="47" xr10:uidLastSave="{00000000-0000-0000-0000-000000000000}"/>
  <bookViews>
    <workbookView xWindow="16560" yWindow="500" windowWidth="21840" windowHeight="13020" xr2:uid="{00000000-000D-0000-FFFF-FFFF00000000}"/>
  </bookViews>
  <sheets>
    <sheet name="AGLE-INTL" sheetId="2" r:id="rId1"/>
    <sheet name="GRAD CHECK" sheetId="3" r:id="rId2"/>
    <sheet name="ADVISOR'S NOTES" sheetId="4" r:id="rId3"/>
  </sheets>
  <definedNames>
    <definedName name="_xlnm.Print_Area" localSheetId="0">'AGLE-INTL'!$A$1:$AI$44</definedName>
    <definedName name="_xlnm.Print_Area" localSheetId="1">'GRAD CHECK'!$A$1:$I$46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22" i="2" l="1"/>
  <c r="Q21" i="2"/>
  <c r="Q20" i="2"/>
  <c r="AF44" i="2"/>
  <c r="AE44" i="2"/>
  <c r="AD44" i="2"/>
  <c r="V9" i="2"/>
  <c r="U9" i="2"/>
  <c r="T9" i="2"/>
  <c r="O44" i="2"/>
  <c r="N44" i="2"/>
  <c r="M44" i="2"/>
  <c r="O43" i="2"/>
  <c r="N43" i="2"/>
  <c r="M43" i="2"/>
  <c r="O42" i="2"/>
  <c r="N42" i="2"/>
  <c r="M42" i="2"/>
  <c r="O41" i="2"/>
  <c r="N41" i="2"/>
  <c r="M41" i="2"/>
  <c r="O40" i="2"/>
  <c r="N40" i="2"/>
  <c r="M40" i="2"/>
  <c r="O39" i="2"/>
  <c r="N39" i="2"/>
  <c r="M39" i="2"/>
  <c r="O38" i="2"/>
  <c r="N38" i="2"/>
  <c r="M38" i="2"/>
  <c r="O37" i="2"/>
  <c r="N37" i="2"/>
  <c r="M37" i="2"/>
  <c r="O36" i="2"/>
  <c r="N36" i="2"/>
  <c r="M36" i="2"/>
  <c r="O35" i="2"/>
  <c r="N35" i="2"/>
  <c r="M35" i="2"/>
  <c r="O34" i="2"/>
  <c r="N34" i="2"/>
  <c r="M34" i="2"/>
  <c r="O33" i="2"/>
  <c r="N33" i="2"/>
  <c r="M33" i="2"/>
  <c r="O32" i="2"/>
  <c r="N32" i="2"/>
  <c r="M32" i="2"/>
  <c r="O31" i="2"/>
  <c r="N31" i="2"/>
  <c r="M31" i="2"/>
  <c r="O30" i="2"/>
  <c r="N30" i="2"/>
  <c r="M30" i="2"/>
  <c r="O29" i="2"/>
  <c r="N29" i="2"/>
  <c r="M29" i="2"/>
  <c r="G44" i="2"/>
  <c r="F44" i="2"/>
  <c r="E44" i="2"/>
  <c r="G43" i="2"/>
  <c r="F43" i="2"/>
  <c r="E43" i="2"/>
  <c r="G42" i="2"/>
  <c r="F42" i="2"/>
  <c r="E42" i="2"/>
  <c r="G41" i="2"/>
  <c r="F41" i="2"/>
  <c r="E41" i="2"/>
  <c r="G40" i="2"/>
  <c r="F40" i="2"/>
  <c r="E40" i="2"/>
  <c r="G39" i="2"/>
  <c r="F39" i="2"/>
  <c r="E39" i="2"/>
  <c r="G38" i="2"/>
  <c r="F38" i="2"/>
  <c r="E38" i="2"/>
  <c r="G37" i="2"/>
  <c r="F37" i="2"/>
  <c r="E37" i="2"/>
  <c r="G36" i="2"/>
  <c r="F36" i="2"/>
  <c r="E36" i="2"/>
  <c r="G35" i="2"/>
  <c r="F35" i="2"/>
  <c r="E35" i="2"/>
  <c r="G34" i="2"/>
  <c r="F34" i="2"/>
  <c r="E34" i="2"/>
  <c r="G33" i="2"/>
  <c r="F33" i="2"/>
  <c r="E33" i="2"/>
  <c r="G32" i="2"/>
  <c r="F32" i="2"/>
  <c r="E32" i="2"/>
  <c r="G31" i="2"/>
  <c r="F31" i="2"/>
  <c r="E31" i="2"/>
  <c r="G30" i="2"/>
  <c r="F30" i="2"/>
  <c r="E30" i="2"/>
  <c r="G29" i="2"/>
  <c r="F29" i="2"/>
  <c r="E29" i="2"/>
  <c r="AF18" i="2" l="1"/>
  <c r="AE18" i="2"/>
  <c r="AD18" i="2"/>
  <c r="V14" i="2"/>
  <c r="U14" i="2"/>
  <c r="T14" i="2"/>
  <c r="V13" i="2"/>
  <c r="U13" i="2"/>
  <c r="T13" i="2"/>
  <c r="V12" i="2"/>
  <c r="U12" i="2"/>
  <c r="T12" i="2"/>
  <c r="V11" i="2"/>
  <c r="U11" i="2"/>
  <c r="T11" i="2"/>
  <c r="V10" i="2"/>
  <c r="U10" i="2"/>
  <c r="T10" i="2"/>
  <c r="V8" i="2"/>
  <c r="U8" i="2"/>
  <c r="T8" i="2"/>
  <c r="V7" i="2"/>
  <c r="U7" i="2"/>
  <c r="T7" i="2"/>
  <c r="G19" i="2"/>
  <c r="F19" i="2"/>
  <c r="E19" i="2"/>
  <c r="G18" i="2"/>
  <c r="F18" i="2"/>
  <c r="E18" i="2"/>
  <c r="G17" i="2"/>
  <c r="F17" i="2"/>
  <c r="E17" i="2"/>
  <c r="G16" i="2"/>
  <c r="F16" i="2"/>
  <c r="E16" i="2"/>
  <c r="G15" i="2"/>
  <c r="F15" i="2"/>
  <c r="E15" i="2"/>
  <c r="G14" i="2"/>
  <c r="F14" i="2"/>
  <c r="E14" i="2"/>
  <c r="G13" i="2"/>
  <c r="F13" i="2"/>
  <c r="E13" i="2"/>
  <c r="G12" i="2"/>
  <c r="F12" i="2"/>
  <c r="E12" i="2"/>
  <c r="G11" i="2"/>
  <c r="F11" i="2"/>
  <c r="E11" i="2"/>
  <c r="G10" i="2"/>
  <c r="F10" i="2"/>
  <c r="E10" i="2"/>
  <c r="G9" i="2"/>
  <c r="F9" i="2"/>
  <c r="E9" i="2"/>
  <c r="G8" i="2"/>
  <c r="F8" i="2"/>
  <c r="E8" i="2"/>
  <c r="G7" i="2"/>
  <c r="F7" i="2"/>
  <c r="E7" i="2"/>
  <c r="E10" i="3" l="1"/>
  <c r="B16" i="3" l="1"/>
  <c r="E13" i="3"/>
  <c r="B10" i="3"/>
  <c r="B7" i="3"/>
  <c r="AD20" i="2" l="1"/>
  <c r="AE20" i="2"/>
  <c r="AF20" i="2"/>
  <c r="AF43" i="2"/>
  <c r="AE43" i="2"/>
  <c r="AD43" i="2"/>
  <c r="AF42" i="2"/>
  <c r="AE42" i="2"/>
  <c r="AD42" i="2"/>
  <c r="AF41" i="2" l="1"/>
  <c r="Q18" i="2" s="1"/>
  <c r="AE41" i="2"/>
  <c r="Q19" i="2" s="1"/>
  <c r="AD41" i="2"/>
  <c r="AF38" i="2"/>
  <c r="AE38" i="2"/>
  <c r="AD38" i="2"/>
  <c r="AF37" i="2"/>
  <c r="AE37" i="2"/>
  <c r="AD37" i="2"/>
  <c r="AF36" i="2"/>
  <c r="AE36" i="2"/>
  <c r="AD36" i="2"/>
  <c r="AF33" i="2" l="1"/>
  <c r="AE33" i="2"/>
  <c r="AD33" i="2"/>
  <c r="AF32" i="2"/>
  <c r="AE32" i="2"/>
  <c r="AD32" i="2"/>
  <c r="AF31" i="2"/>
  <c r="AE31" i="2"/>
  <c r="AD31" i="2"/>
  <c r="AF30" i="2" l="1"/>
  <c r="AE30" i="2"/>
  <c r="AD30" i="2"/>
  <c r="AF29" i="2"/>
  <c r="AE29" i="2"/>
  <c r="AD29" i="2"/>
  <c r="AF28" i="2"/>
  <c r="AE28" i="2"/>
  <c r="AD28" i="2"/>
  <c r="G21" i="2" l="1"/>
  <c r="F21" i="2"/>
  <c r="E21" i="2"/>
  <c r="G20" i="2"/>
  <c r="F20" i="2"/>
  <c r="E20" i="2"/>
  <c r="AF19" i="2" l="1"/>
  <c r="AE19" i="2"/>
  <c r="AD19" i="2"/>
  <c r="AF12" i="2"/>
  <c r="AE12" i="2"/>
  <c r="AD12" i="2"/>
  <c r="F20" i="3" l="1"/>
  <c r="AF17" i="2"/>
  <c r="AE17" i="2"/>
  <c r="AD17" i="2"/>
  <c r="AF16" i="2"/>
  <c r="AE16" i="2"/>
  <c r="AD16" i="2"/>
  <c r="AF15" i="2"/>
  <c r="AE15" i="2"/>
  <c r="AD15" i="2"/>
  <c r="AF14" i="2"/>
  <c r="AE14" i="2"/>
  <c r="AD14" i="2"/>
  <c r="AF11" i="2"/>
  <c r="AE11" i="2"/>
  <c r="AD11" i="2"/>
  <c r="AF10" i="2"/>
  <c r="AE10" i="2"/>
  <c r="AD10" i="2"/>
  <c r="AF9" i="2"/>
  <c r="AE9" i="2"/>
  <c r="AD9" i="2"/>
  <c r="AE13" i="2"/>
  <c r="AD13" i="2"/>
  <c r="AF13" i="2"/>
  <c r="E16" i="3" l="1"/>
  <c r="C20" i="3"/>
  <c r="Q23" i="2" l="1"/>
  <c r="E19" i="3" s="1"/>
  <c r="F21"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Patty hood</author>
    <author>Tiers</author>
    <author>Hood, Patty</author>
    <author>Kayla Grant</author>
    <author>Windows User</author>
    <author>Salas, Anna M</author>
  </authors>
  <commentList>
    <comment ref="C7" authorId="0" shapeId="0" xr:uid="{00000000-0006-0000-0000-000001000000}">
      <text>
        <r>
          <rPr>
            <sz val="9"/>
            <color indexed="81"/>
            <rFont val="Tahoma"/>
            <family val="2"/>
          </rPr>
          <t>or 1313</t>
        </r>
      </text>
    </comment>
    <comment ref="C8" authorId="0" shapeId="0" xr:uid="{00000000-0006-0000-0000-000002000000}">
      <text>
        <r>
          <rPr>
            <sz val="9"/>
            <color indexed="81"/>
            <rFont val="Tahoma"/>
            <family val="2"/>
          </rPr>
          <t>or 1413 or 3323</t>
        </r>
      </text>
    </comment>
    <comment ref="S8" authorId="1" shapeId="0" xr:uid="{25FDF97E-4329-47FD-9DA7-887AAE180FE0}">
      <text>
        <r>
          <rPr>
            <sz val="9"/>
            <color indexed="81"/>
            <rFont val="Tahoma"/>
            <family val="2"/>
          </rPr>
          <t>and 1021
or ANSI 1124</t>
        </r>
      </text>
    </comment>
    <comment ref="C9" authorId="2" shapeId="0" xr:uid="{00000000-0006-0000-0000-000003000000}">
      <text>
        <r>
          <rPr>
            <sz val="9"/>
            <color indexed="81"/>
            <rFont val="Tahoma"/>
            <family val="2"/>
          </rPr>
          <t>or 1483 or 1493</t>
        </r>
      </text>
    </comment>
    <comment ref="S9" authorId="1" shapeId="0" xr:uid="{58E32AC8-783A-4159-9CCD-12B2D029A4B0}">
      <text>
        <r>
          <rPr>
            <sz val="9"/>
            <color indexed="81"/>
            <rFont val="Tahoma"/>
            <family val="2"/>
          </rPr>
          <t>and 1023
or ANSI 1124</t>
        </r>
      </text>
    </comment>
    <comment ref="S10" authorId="3" shapeId="0" xr:uid="{00000000-0006-0000-0000-000004000000}">
      <text>
        <r>
          <rPr>
            <sz val="9"/>
            <color indexed="81"/>
            <rFont val="Tahoma"/>
            <family val="2"/>
          </rPr>
          <t>or 2233 or 2253</t>
        </r>
      </text>
    </comment>
    <comment ref="C11" authorId="0" shapeId="0" xr:uid="{00000000-0006-0000-0000-000006000000}">
      <text>
        <r>
          <rPr>
            <sz val="9"/>
            <color indexed="81"/>
            <rFont val="Tahoma"/>
            <family val="2"/>
          </rPr>
          <t>MATH or STAT designated A</t>
        </r>
      </text>
    </comment>
    <comment ref="S11" authorId="4" shapeId="0" xr:uid="{00000000-0006-0000-0000-000005000000}">
      <text>
        <r>
          <rPr>
            <sz val="9"/>
            <color indexed="81"/>
            <rFont val="Tahoma"/>
            <family val="2"/>
          </rPr>
          <t>or 3003</t>
        </r>
      </text>
    </comment>
    <comment ref="S12" authorId="3" shapeId="0" xr:uid="{00000000-0006-0000-0000-000007000000}">
      <text>
        <r>
          <rPr>
            <sz val="9"/>
            <color indexed="81"/>
            <rFont val="Tahoma"/>
            <family val="2"/>
          </rPr>
          <t>or HORT 1013</t>
        </r>
      </text>
    </comment>
    <comment ref="S13" authorId="3" shapeId="0" xr:uid="{00000000-0006-0000-0000-000008000000}">
      <text>
        <r>
          <rPr>
            <sz val="9"/>
            <color indexed="81"/>
            <rFont val="Tahoma"/>
            <family val="2"/>
          </rPr>
          <t>or ENGL 3323</t>
        </r>
      </text>
    </comment>
    <comment ref="C14" authorId="2" shapeId="0" xr:uid="{00000000-0006-0000-0000-00000A000000}">
      <text>
        <r>
          <rPr>
            <sz val="9"/>
            <color indexed="81"/>
            <rFont val="Tahoma"/>
            <family val="2"/>
          </rPr>
          <t>or 2124</t>
        </r>
      </text>
    </comment>
    <comment ref="S14" authorId="3" shapeId="0" xr:uid="{00000000-0006-0000-0000-000009000000}">
      <text>
        <r>
          <rPr>
            <sz val="9"/>
            <color indexed="81"/>
            <rFont val="Tahoma"/>
            <family val="2"/>
          </rPr>
          <t>or AGCM 3203</t>
        </r>
      </text>
    </comment>
    <comment ref="C15" authorId="2" shapeId="0" xr:uid="{00000000-0006-0000-0000-00000B000000}">
      <text>
        <r>
          <rPr>
            <sz val="9"/>
            <color indexed="81"/>
            <rFont val="Tahoma"/>
            <family val="2"/>
          </rPr>
          <t>or 1215 or 1314</t>
        </r>
      </text>
    </comment>
    <comment ref="C17" authorId="2" shapeId="0" xr:uid="{00000000-0006-0000-0000-00000C000000}">
      <text>
        <r>
          <rPr>
            <sz val="9"/>
            <color indexed="81"/>
            <rFont val="Tahoma"/>
            <family val="2"/>
          </rPr>
          <t>course designated
A, H, N, or S</t>
        </r>
      </text>
    </comment>
    <comment ref="C18" authorId="2" shapeId="0" xr:uid="{00000000-0006-0000-0000-00000D000000}">
      <text>
        <r>
          <rPr>
            <sz val="9"/>
            <color indexed="81"/>
            <rFont val="Tahoma"/>
            <family val="2"/>
          </rPr>
          <t>course designated
A, H, N, or S</t>
        </r>
      </text>
    </comment>
    <comment ref="C19" authorId="2" shapeId="0" xr:uid="{00000000-0006-0000-0000-00000E000000}">
      <text>
        <r>
          <rPr>
            <sz val="9"/>
            <color indexed="81"/>
            <rFont val="Tahoma"/>
            <family val="2"/>
          </rPr>
          <t>course designated
A, H, N, or S</t>
        </r>
      </text>
    </comment>
    <comment ref="AC19" authorId="3" shapeId="0" xr:uid="{00000000-0006-0000-0000-00000F000000}">
      <text>
        <r>
          <rPr>
            <sz val="9"/>
            <color indexed="81"/>
            <rFont val="Tahoma"/>
            <family val="2"/>
          </rPr>
          <t>or 3503 or 4303</t>
        </r>
      </text>
    </comment>
    <comment ref="AC20" authorId="3" shapeId="0" xr:uid="{00000000-0006-0000-0000-000010000000}">
      <text>
        <r>
          <rPr>
            <sz val="9"/>
            <color indexed="81"/>
            <rFont val="Tahoma"/>
            <family val="2"/>
          </rPr>
          <t>or 3333 or 4303</t>
        </r>
      </text>
    </comment>
    <comment ref="AC28" authorId="2" shapeId="0" xr:uid="{00000000-0006-0000-0000-000011000000}">
      <text>
        <r>
          <rPr>
            <sz val="9"/>
            <color indexed="81"/>
            <rFont val="Tahoma"/>
            <family val="2"/>
          </rPr>
          <t>or approved international experience</t>
        </r>
      </text>
    </comment>
    <comment ref="AC29" authorId="2" shapeId="0" xr:uid="{00000000-0006-0000-0000-000012000000}">
      <text>
        <r>
          <rPr>
            <sz val="9"/>
            <color indexed="81"/>
            <rFont val="Tahoma"/>
            <family val="2"/>
          </rPr>
          <t>3 hours</t>
        </r>
      </text>
    </comment>
    <comment ref="AC30" authorId="5" shapeId="0" xr:uid="{00000000-0006-0000-0000-000013000000}">
      <text>
        <r>
          <rPr>
            <sz val="9"/>
            <color indexed="81"/>
            <rFont val="Tahoma"/>
            <family val="2"/>
          </rPr>
          <t>or AGED 4713
or ANSI 3903
or NSCI 3543</t>
        </r>
      </text>
    </comment>
  </commentList>
</comments>
</file>

<file path=xl/sharedStrings.xml><?xml version="1.0" encoding="utf-8"?>
<sst xmlns="http://schemas.openxmlformats.org/spreadsheetml/2006/main" count="121" uniqueCount="84">
  <si>
    <t>NAME:</t>
  </si>
  <si>
    <t>ID:</t>
  </si>
  <si>
    <t>Course</t>
  </si>
  <si>
    <t>Grade</t>
  </si>
  <si>
    <t>Deviation</t>
  </si>
  <si>
    <t>Hours for graduation</t>
  </si>
  <si>
    <t>Grad/Ret GPA</t>
  </si>
  <si>
    <t>Grd</t>
  </si>
  <si>
    <t>Cr</t>
  </si>
  <si>
    <t>NOTES:</t>
  </si>
  <si>
    <t>GrCr</t>
  </si>
  <si>
    <t>GPACr</t>
  </si>
  <si>
    <t>GPts</t>
  </si>
  <si>
    <t>(I)</t>
  </si>
  <si>
    <t>Credits and GPAs as of this date:</t>
  </si>
  <si>
    <t>(D)</t>
  </si>
  <si>
    <t xml:space="preserve">ENGL </t>
  </si>
  <si>
    <t>POLS</t>
  </si>
  <si>
    <t>ANSI</t>
  </si>
  <si>
    <t>HIST</t>
  </si>
  <si>
    <t>MATH</t>
  </si>
  <si>
    <t>(H)</t>
  </si>
  <si>
    <t>AGEC</t>
  </si>
  <si>
    <t>Graduate Semester</t>
  </si>
  <si>
    <t>ADV:</t>
  </si>
  <si>
    <t>Upper div GPA</t>
  </si>
  <si>
    <t>60 Senior College Hours</t>
  </si>
  <si>
    <t>Upper div points (100)</t>
  </si>
  <si>
    <t>HOURS NEEDED</t>
  </si>
  <si>
    <t>Non-Ag</t>
  </si>
  <si>
    <t>AGCM</t>
  </si>
  <si>
    <t>CHEM</t>
  </si>
  <si>
    <t>PLNT</t>
  </si>
  <si>
    <t>NREM</t>
  </si>
  <si>
    <t>SOIL</t>
  </si>
  <si>
    <t>FDSC</t>
  </si>
  <si>
    <t>ENTO</t>
  </si>
  <si>
    <t>AGLE</t>
  </si>
  <si>
    <t>Elective Hours:</t>
  </si>
  <si>
    <t>GRADUATION CHECK</t>
  </si>
  <si>
    <t>By</t>
  </si>
  <si>
    <t>Name:</t>
  </si>
  <si>
    <t>Date:</t>
  </si>
  <si>
    <t>Graduation Date:</t>
  </si>
  <si>
    <t>EMAIL:</t>
  </si>
  <si>
    <t>Major:</t>
  </si>
  <si>
    <t>Advisor:</t>
  </si>
  <si>
    <t>Grad/Ret GPA:</t>
  </si>
  <si>
    <t>REMINDER:</t>
  </si>
  <si>
    <t>Total Hours to Date:</t>
  </si>
  <si>
    <t>Current Enrollment:</t>
  </si>
  <si>
    <t>Deficiencies/Remaining Hours:</t>
  </si>
  <si>
    <t xml:space="preserve">Hours Needed from a 4 yr. School: </t>
  </si>
  <si>
    <t>Number of hours needed to complete requirements:</t>
  </si>
  <si>
    <t>(hrs. = current courses + deficiencies)</t>
  </si>
  <si>
    <t>APPROVED BY:</t>
  </si>
  <si>
    <t>DATE</t>
  </si>
  <si>
    <t>NOTES</t>
  </si>
  <si>
    <t>LNAME, FNAME</t>
  </si>
  <si>
    <t>ADVISOR</t>
  </si>
  <si>
    <t>GENED</t>
  </si>
  <si>
    <t xml:space="preserve">AGEC </t>
  </si>
  <si>
    <t>SPCH</t>
  </si>
  <si>
    <t>AGLE-INTL</t>
  </si>
  <si>
    <t>EARNED U/D HOURS (40)</t>
  </si>
  <si>
    <t>GPA U/D HOURS</t>
  </si>
  <si>
    <t>General Education Requirements:  40 Hours</t>
  </si>
  <si>
    <t>College/Dept. Requirements:  20 Hours</t>
  </si>
  <si>
    <t>Major Requirements:  60 Hours</t>
  </si>
  <si>
    <t>Core Courses:  33 Hours</t>
  </si>
  <si>
    <t>Additional Requirements:  18 Hours</t>
  </si>
  <si>
    <t>Related Courses:  9 Hours</t>
  </si>
  <si>
    <t>Ag</t>
  </si>
  <si>
    <t>FERGUSON COLLEGE OF AGRICULTURE</t>
  </si>
  <si>
    <t>Upper-Division GPA:</t>
  </si>
  <si>
    <t>Total  Upper-Div. Hours to Date:</t>
  </si>
  <si>
    <t>Total  Upper-Div. Points to Date:</t>
  </si>
  <si>
    <t xml:space="preserve">Upper-Div. hours &amp; points needed: </t>
  </si>
  <si>
    <r>
      <t>________________________________________________________________________</t>
    </r>
    <r>
      <rPr>
        <sz val="12"/>
        <rFont val="Times New Roman"/>
        <family val="1"/>
      </rPr>
      <t xml:space="preserve"> Advisor/Date Signed</t>
    </r>
  </si>
  <si>
    <r>
      <t>_______________________________________________________________</t>
    </r>
    <r>
      <rPr>
        <sz val="12"/>
        <rFont val="Times New Roman"/>
        <family val="1"/>
      </rPr>
      <t xml:space="preserve"> Department Head/Date Signed</t>
    </r>
  </si>
  <si>
    <r>
      <t>____________________________________________________________________</t>
    </r>
    <r>
      <rPr>
        <sz val="12"/>
        <rFont val="Times New Roman"/>
        <family val="1"/>
      </rPr>
      <t>Assoc. Dean/Date Signed</t>
    </r>
  </si>
  <si>
    <t>00000000</t>
  </si>
  <si>
    <t>2024-25</t>
  </si>
  <si>
    <t>UNIV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</si>
</sst>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d/yy;@"/>
    <numFmt numFmtId="165" formatCode="mmmm\ d\,\ yyyy"/>
  </numFmts>
  <fonts count="25" x14ac:knownFonts="1">
    <font>
      <sz val="10"/>
      <name val="Arial"/>
    </font>
    <font>
      <b/>
      <sz val="18"/>
      <name val="Arial"/>
      <family val="2"/>
    </font>
    <font>
      <sz val="14"/>
      <name val="Arial"/>
      <family val="2"/>
    </font>
    <font>
      <sz val="10"/>
      <name val="Arial"/>
      <family val="2"/>
    </font>
    <font>
      <i/>
      <sz val="14"/>
      <name val="Arial"/>
      <family val="2"/>
    </font>
    <font>
      <u/>
      <sz val="10"/>
      <name val="Arial"/>
      <family val="2"/>
    </font>
    <font>
      <sz val="8"/>
      <name val="Arial"/>
      <family val="2"/>
    </font>
    <font>
      <b/>
      <sz val="10"/>
      <name val="Arial"/>
      <family val="2"/>
    </font>
    <font>
      <i/>
      <sz val="10"/>
      <name val="Arial"/>
      <family val="2"/>
    </font>
    <font>
      <sz val="9"/>
      <name val="Arial"/>
      <family val="2"/>
    </font>
    <font>
      <b/>
      <sz val="12"/>
      <name val="Arial"/>
      <family val="2"/>
    </font>
    <font>
      <sz val="9"/>
      <color indexed="81"/>
      <name val="Tahoma"/>
      <family val="2"/>
    </font>
    <font>
      <sz val="10"/>
      <color rgb="FFFF0000"/>
      <name val="Arial"/>
      <family val="2"/>
    </font>
    <font>
      <b/>
      <sz val="14"/>
      <name val="Arial"/>
      <family val="2"/>
    </font>
    <font>
      <b/>
      <u/>
      <sz val="14"/>
      <name val="Times New Roman"/>
      <family val="1"/>
    </font>
    <font>
      <sz val="12"/>
      <name val="Times New Roman"/>
      <family val="1"/>
    </font>
    <font>
      <sz val="12"/>
      <name val="Arial"/>
      <family val="2"/>
    </font>
    <font>
      <sz val="14"/>
      <name val="Times New Roman"/>
      <family val="1"/>
    </font>
    <font>
      <b/>
      <sz val="12"/>
      <name val="Times New Roman"/>
      <family val="1"/>
    </font>
    <font>
      <b/>
      <sz val="14"/>
      <name val="Times New Roman"/>
      <family val="1"/>
    </font>
    <font>
      <u/>
      <sz val="10"/>
      <color theme="10"/>
      <name val="Arial"/>
      <family val="2"/>
    </font>
    <font>
      <sz val="10"/>
      <name val="Times New Roman"/>
      <family val="1"/>
    </font>
    <font>
      <sz val="16"/>
      <name val="Arial"/>
      <family val="2"/>
    </font>
    <font>
      <i/>
      <sz val="16"/>
      <name val="Arial"/>
      <family val="2"/>
    </font>
    <font>
      <b/>
      <sz val="16"/>
      <name val="Arial"/>
      <family val="2"/>
    </font>
  </fonts>
  <fills count="4">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s>
  <borders count="25">
    <border>
      <left/>
      <right/>
      <top/>
      <bottom/>
      <diagonal/>
    </border>
    <border>
      <left/>
      <right/>
      <top/>
      <bottom style="thin">
        <color indexed="64"/>
      </bottom>
      <diagonal/>
    </border>
    <border>
      <left/>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right/>
      <top style="thick">
        <color indexed="64"/>
      </top>
      <bottom style="thick">
        <color indexed="64"/>
      </bottom>
      <diagonal/>
    </border>
    <border>
      <left/>
      <right/>
      <top/>
      <bottom style="thick">
        <color indexed="64"/>
      </bottom>
      <diagonal/>
    </border>
    <border>
      <left/>
      <right/>
      <top style="thick">
        <color indexed="64"/>
      </top>
      <bottom style="medium">
        <color auto="1"/>
      </bottom>
      <diagonal/>
    </border>
    <border>
      <left/>
      <right/>
      <top style="medium">
        <color auto="1"/>
      </top>
      <bottom style="thick">
        <color indexed="64"/>
      </bottom>
      <diagonal/>
    </border>
    <border>
      <left/>
      <right/>
      <top/>
      <bottom style="medium">
        <color indexed="64"/>
      </bottom>
      <diagonal/>
    </border>
    <border>
      <left/>
      <right/>
      <top style="dotted">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6">
    <xf numFmtId="0" fontId="0" fillId="0" borderId="0"/>
    <xf numFmtId="0" fontId="3" fillId="0" borderId="0"/>
    <xf numFmtId="0" fontId="3" fillId="0" borderId="0"/>
    <xf numFmtId="0" fontId="20" fillId="0" borderId="0" applyNumberFormat="0" applyFill="0" applyBorder="0" applyAlignment="0" applyProtection="0"/>
    <xf numFmtId="0" fontId="3" fillId="0" borderId="0"/>
    <xf numFmtId="0" fontId="3" fillId="0" borderId="0"/>
  </cellStyleXfs>
  <cellXfs count="149">
    <xf numFmtId="0" fontId="0" fillId="0" borderId="0" xfId="0"/>
    <xf numFmtId="0" fontId="0" fillId="0" borderId="0" xfId="0" applyAlignment="1" applyProtection="1">
      <alignment horizontal="right"/>
      <protection hidden="1"/>
    </xf>
    <xf numFmtId="0" fontId="2" fillId="0" borderId="0" xfId="0" applyFont="1" applyProtection="1">
      <protection hidden="1"/>
    </xf>
    <xf numFmtId="0" fontId="3" fillId="0" borderId="0" xfId="0" applyFont="1" applyProtection="1">
      <protection hidden="1"/>
    </xf>
    <xf numFmtId="0" fontId="0" fillId="0" borderId="0" xfId="0" applyProtection="1">
      <protection hidden="1"/>
    </xf>
    <xf numFmtId="0" fontId="5" fillId="0" borderId="0" xfId="0" applyFont="1" applyProtection="1">
      <protection hidden="1"/>
    </xf>
    <xf numFmtId="0" fontId="0" fillId="0" borderId="0" xfId="0" applyAlignment="1" applyProtection="1">
      <alignment horizontal="center"/>
      <protection hidden="1"/>
    </xf>
    <xf numFmtId="0" fontId="7" fillId="0" borderId="0" xfId="0" applyFont="1" applyProtection="1">
      <protection hidden="1"/>
    </xf>
    <xf numFmtId="0" fontId="6" fillId="0" borderId="0" xfId="0" applyFont="1" applyProtection="1">
      <protection hidden="1"/>
    </xf>
    <xf numFmtId="0" fontId="0" fillId="0" borderId="0" xfId="0" applyProtection="1">
      <protection locked="0" hidden="1"/>
    </xf>
    <xf numFmtId="0" fontId="7" fillId="0" borderId="0" xfId="0" applyFont="1" applyAlignment="1" applyProtection="1">
      <alignment horizontal="right"/>
      <protection hidden="1"/>
    </xf>
    <xf numFmtId="0" fontId="0" fillId="0" borderId="0" xfId="0" applyProtection="1">
      <protection locked="0"/>
    </xf>
    <xf numFmtId="0" fontId="4" fillId="0" borderId="0" xfId="0" applyFont="1" applyProtection="1">
      <protection locked="0"/>
    </xf>
    <xf numFmtId="0" fontId="2" fillId="0" borderId="0" xfId="0" applyFont="1" applyProtection="1">
      <protection locked="0"/>
    </xf>
    <xf numFmtId="0" fontId="1" fillId="0" borderId="0" xfId="0" applyFont="1" applyProtection="1">
      <protection locked="0"/>
    </xf>
    <xf numFmtId="0" fontId="3" fillId="0" borderId="0" xfId="0" applyFont="1" applyAlignment="1" applyProtection="1">
      <alignment horizontal="right"/>
      <protection hidden="1"/>
    </xf>
    <xf numFmtId="0" fontId="3" fillId="0" borderId="0" xfId="0" applyFont="1"/>
    <xf numFmtId="0" fontId="3" fillId="0" borderId="7" xfId="0" applyFont="1" applyBorder="1" applyAlignment="1" applyProtection="1">
      <alignment horizontal="center"/>
      <protection locked="0"/>
    </xf>
    <xf numFmtId="0" fontId="3" fillId="0" borderId="8" xfId="0" applyFont="1" applyBorder="1" applyAlignment="1" applyProtection="1">
      <alignment horizontal="right"/>
      <protection locked="0"/>
    </xf>
    <xf numFmtId="0" fontId="0" fillId="2" borderId="9" xfId="0" applyFill="1" applyBorder="1" applyProtection="1">
      <protection hidden="1"/>
    </xf>
    <xf numFmtId="0" fontId="0" fillId="2" borderId="10" xfId="0" applyFill="1" applyBorder="1" applyProtection="1">
      <protection hidden="1"/>
    </xf>
    <xf numFmtId="0" fontId="9" fillId="0" borderId="0" xfId="0" applyFont="1" applyProtection="1">
      <protection hidden="1"/>
    </xf>
    <xf numFmtId="0" fontId="0" fillId="0" borderId="0" xfId="0" applyAlignment="1" applyProtection="1">
      <alignment horizontal="left"/>
      <protection hidden="1"/>
    </xf>
    <xf numFmtId="0" fontId="3" fillId="0" borderId="3" xfId="0" applyFont="1" applyBorder="1" applyAlignment="1">
      <alignment horizontal="left"/>
    </xf>
    <xf numFmtId="0" fontId="3" fillId="0" borderId="3" xfId="0" applyFont="1" applyBorder="1" applyAlignment="1" applyProtection="1">
      <alignment horizontal="left"/>
      <protection locked="0"/>
    </xf>
    <xf numFmtId="0" fontId="3" fillId="0" borderId="0" xfId="0" applyFont="1" applyAlignment="1" applyProtection="1">
      <alignment horizontal="center"/>
      <protection locked="0"/>
    </xf>
    <xf numFmtId="0" fontId="3" fillId="0" borderId="0" xfId="0" applyFont="1" applyAlignment="1" applyProtection="1">
      <alignment horizontal="left"/>
      <protection locked="0"/>
    </xf>
    <xf numFmtId="0" fontId="3" fillId="0" borderId="0" xfId="0" applyFont="1" applyProtection="1">
      <protection locked="0" hidden="1"/>
    </xf>
    <xf numFmtId="0" fontId="3" fillId="0" borderId="6" xfId="0" applyFont="1" applyBorder="1" applyProtection="1">
      <protection locked="0" hidden="1"/>
    </xf>
    <xf numFmtId="0" fontId="3" fillId="0" borderId="7" xfId="0" applyFont="1" applyBorder="1" applyProtection="1">
      <protection locked="0" hidden="1"/>
    </xf>
    <xf numFmtId="0" fontId="7" fillId="0" borderId="0" xfId="0" applyFont="1" applyAlignment="1" applyProtection="1">
      <alignment horizontal="center"/>
      <protection hidden="1"/>
    </xf>
    <xf numFmtId="0" fontId="3" fillId="0" borderId="3" xfId="0" applyFont="1" applyBorder="1" applyAlignment="1" applyProtection="1">
      <alignment horizontal="left"/>
      <protection locked="0" hidden="1"/>
    </xf>
    <xf numFmtId="0" fontId="3" fillId="0" borderId="2" xfId="0" applyFont="1" applyBorder="1" applyAlignment="1" applyProtection="1">
      <alignment horizontal="center"/>
      <protection locked="0"/>
    </xf>
    <xf numFmtId="0" fontId="3" fillId="0" borderId="0" xfId="1" applyProtection="1">
      <protection locked="0"/>
    </xf>
    <xf numFmtId="0" fontId="3" fillId="0" borderId="0" xfId="0" applyFont="1" applyAlignment="1">
      <alignment horizontal="left"/>
    </xf>
    <xf numFmtId="164" fontId="12" fillId="3" borderId="1" xfId="0" applyNumberFormat="1" applyFont="1" applyFill="1" applyBorder="1" applyAlignment="1" applyProtection="1">
      <alignment horizontal="center"/>
      <protection locked="0"/>
    </xf>
    <xf numFmtId="0" fontId="13" fillId="0" borderId="0" xfId="0" applyFont="1" applyProtection="1">
      <protection hidden="1"/>
    </xf>
    <xf numFmtId="0" fontId="13" fillId="0" borderId="0" xfId="2" applyFont="1" applyProtection="1">
      <protection hidden="1"/>
    </xf>
    <xf numFmtId="0" fontId="13" fillId="0" borderId="0" xfId="2" applyFont="1"/>
    <xf numFmtId="0" fontId="16" fillId="0" borderId="0" xfId="2" applyFont="1" applyProtection="1">
      <protection hidden="1"/>
    </xf>
    <xf numFmtId="0" fontId="16" fillId="0" borderId="0" xfId="2" applyFont="1"/>
    <xf numFmtId="0" fontId="15" fillId="0" borderId="0" xfId="2" applyFont="1" applyProtection="1">
      <protection hidden="1"/>
    </xf>
    <xf numFmtId="0" fontId="17" fillId="0" borderId="0" xfId="2" applyFont="1" applyProtection="1">
      <protection hidden="1"/>
    </xf>
    <xf numFmtId="0" fontId="18" fillId="0" borderId="0" xfId="2" applyFont="1" applyProtection="1">
      <protection hidden="1"/>
    </xf>
    <xf numFmtId="0" fontId="19" fillId="0" borderId="0" xfId="2" applyFont="1" applyProtection="1">
      <protection hidden="1"/>
    </xf>
    <xf numFmtId="0" fontId="20" fillId="0" borderId="0" xfId="3" applyAlignment="1" applyProtection="1"/>
    <xf numFmtId="0" fontId="15" fillId="0" borderId="0" xfId="2" applyFont="1" applyAlignment="1" applyProtection="1">
      <alignment horizontal="left"/>
      <protection hidden="1"/>
    </xf>
    <xf numFmtId="0" fontId="19" fillId="0" borderId="0" xfId="2" applyFont="1" applyAlignment="1" applyProtection="1">
      <alignment horizontal="left"/>
      <protection hidden="1"/>
    </xf>
    <xf numFmtId="2" fontId="19" fillId="0" borderId="0" xfId="2" applyNumberFormat="1" applyFont="1" applyAlignment="1">
      <alignment horizontal="left"/>
    </xf>
    <xf numFmtId="0" fontId="18" fillId="0" borderId="0" xfId="2" applyFont="1" applyProtection="1">
      <protection locked="0"/>
    </xf>
    <xf numFmtId="0" fontId="18" fillId="0" borderId="0" xfId="2" applyFont="1" applyAlignment="1">
      <alignment horizontal="center"/>
    </xf>
    <xf numFmtId="0" fontId="18" fillId="0" borderId="0" xfId="2" applyFont="1" applyAlignment="1">
      <alignment horizontal="left"/>
    </xf>
    <xf numFmtId="1" fontId="18" fillId="0" borderId="0" xfId="2" applyNumberFormat="1" applyFont="1" applyAlignment="1">
      <alignment horizontal="left"/>
    </xf>
    <xf numFmtId="0" fontId="18" fillId="0" borderId="0" xfId="2" applyFont="1" applyAlignment="1" applyProtection="1">
      <alignment wrapText="1" shrinkToFit="1"/>
      <protection hidden="1"/>
    </xf>
    <xf numFmtId="0" fontId="19" fillId="0" borderId="0" xfId="2" applyFont="1" applyAlignment="1">
      <alignment horizontal="left"/>
    </xf>
    <xf numFmtId="0" fontId="18" fillId="0" borderId="0" xfId="2" applyFont="1" applyAlignment="1" applyProtection="1">
      <alignment horizontal="left"/>
      <protection hidden="1"/>
    </xf>
    <xf numFmtId="2" fontId="19" fillId="0" borderId="0" xfId="2" applyNumberFormat="1" applyFont="1" applyAlignment="1" applyProtection="1">
      <alignment horizontal="left"/>
      <protection hidden="1"/>
    </xf>
    <xf numFmtId="0" fontId="17" fillId="0" borderId="0" xfId="2" applyFont="1" applyAlignment="1" applyProtection="1">
      <alignment horizontal="left"/>
      <protection hidden="1"/>
    </xf>
    <xf numFmtId="0" fontId="15" fillId="0" borderId="0" xfId="2" applyFont="1" applyAlignment="1" applyProtection="1">
      <alignment horizontal="right"/>
      <protection hidden="1"/>
    </xf>
    <xf numFmtId="0" fontId="18" fillId="0" borderId="0" xfId="2" applyFont="1" applyAlignment="1" applyProtection="1">
      <alignment horizontal="center"/>
      <protection locked="0"/>
    </xf>
    <xf numFmtId="0" fontId="21" fillId="0" borderId="0" xfId="2" applyFont="1" applyProtection="1">
      <protection hidden="1"/>
    </xf>
    <xf numFmtId="0" fontId="3" fillId="0" borderId="0" xfId="2" applyProtection="1">
      <protection hidden="1"/>
    </xf>
    <xf numFmtId="0" fontId="3" fillId="0" borderId="0" xfId="2"/>
    <xf numFmtId="0" fontId="21" fillId="0" borderId="0" xfId="2" applyFont="1" applyAlignment="1" applyProtection="1">
      <alignment horizontal="left"/>
      <protection hidden="1"/>
    </xf>
    <xf numFmtId="0" fontId="3" fillId="0" borderId="0" xfId="2" applyAlignment="1">
      <alignment horizontal="left"/>
    </xf>
    <xf numFmtId="164" fontId="7" fillId="0" borderId="15" xfId="2" applyNumberFormat="1" applyFont="1" applyBorder="1" applyAlignment="1">
      <alignment horizontal="center"/>
    </xf>
    <xf numFmtId="0" fontId="7" fillId="0" borderId="15" xfId="2" applyFont="1" applyBorder="1" applyAlignment="1">
      <alignment horizontal="center"/>
    </xf>
    <xf numFmtId="164" fontId="3" fillId="0" borderId="0" xfId="2" applyNumberFormat="1" applyAlignment="1">
      <alignment horizontal="center"/>
    </xf>
    <xf numFmtId="0" fontId="3" fillId="0" borderId="0" xfId="2" applyAlignment="1">
      <alignment wrapText="1"/>
    </xf>
    <xf numFmtId="0" fontId="2" fillId="0" borderId="0" xfId="0" applyFont="1"/>
    <xf numFmtId="0" fontId="3" fillId="0" borderId="0" xfId="0" applyFont="1" applyAlignment="1">
      <alignment horizontal="center"/>
    </xf>
    <xf numFmtId="14" fontId="18" fillId="0" borderId="0" xfId="2" applyNumberFormat="1" applyFont="1" applyProtection="1">
      <protection locked="0"/>
    </xf>
    <xf numFmtId="0" fontId="3" fillId="0" borderId="0" xfId="0" applyFont="1" applyProtection="1">
      <protection locked="0"/>
    </xf>
    <xf numFmtId="0" fontId="3" fillId="0" borderId="1" xfId="0" applyFont="1" applyBorder="1" applyAlignment="1" applyProtection="1">
      <alignment horizontal="center"/>
      <protection locked="0"/>
    </xf>
    <xf numFmtId="0" fontId="3" fillId="0" borderId="0" xfId="1" applyProtection="1">
      <protection hidden="1"/>
    </xf>
    <xf numFmtId="0" fontId="3" fillId="0" borderId="0" xfId="4" applyProtection="1">
      <protection locked="0"/>
    </xf>
    <xf numFmtId="0" fontId="0" fillId="0" borderId="0" xfId="1" applyFont="1" applyProtection="1">
      <protection hidden="1"/>
    </xf>
    <xf numFmtId="0" fontId="0" fillId="0" borderId="0" xfId="1" applyFont="1" applyProtection="1">
      <protection locked="0"/>
    </xf>
    <xf numFmtId="0" fontId="0" fillId="0" borderId="1" xfId="1" applyFont="1" applyBorder="1" applyAlignment="1" applyProtection="1">
      <alignment horizontal="center"/>
      <protection locked="0"/>
    </xf>
    <xf numFmtId="0" fontId="0" fillId="0" borderId="2" xfId="1" applyFont="1" applyBorder="1" applyAlignment="1" applyProtection="1">
      <alignment horizontal="center"/>
      <protection locked="0"/>
    </xf>
    <xf numFmtId="0" fontId="3" fillId="0" borderId="0" xfId="4"/>
    <xf numFmtId="0" fontId="3" fillId="0" borderId="0" xfId="1" applyAlignment="1" applyProtection="1">
      <alignment horizontal="left"/>
      <protection locked="0"/>
    </xf>
    <xf numFmtId="0" fontId="0" fillId="0" borderId="0" xfId="1" applyFont="1" applyAlignment="1" applyProtection="1">
      <alignment horizontal="center"/>
      <protection locked="0"/>
    </xf>
    <xf numFmtId="0" fontId="7" fillId="0" borderId="0" xfId="0" applyFont="1" applyAlignment="1" applyProtection="1">
      <alignment horizontal="left"/>
      <protection hidden="1"/>
    </xf>
    <xf numFmtId="0" fontId="3" fillId="0" borderId="3" xfId="1" applyBorder="1" applyAlignment="1" applyProtection="1">
      <alignment horizontal="left"/>
      <protection hidden="1"/>
    </xf>
    <xf numFmtId="0" fontId="3" fillId="0" borderId="3" xfId="1" applyBorder="1" applyAlignment="1" applyProtection="1">
      <alignment horizontal="left"/>
      <protection locked="0" hidden="1"/>
    </xf>
    <xf numFmtId="0" fontId="3" fillId="0" borderId="4" xfId="1" applyBorder="1" applyAlignment="1" applyProtection="1">
      <alignment horizontal="left"/>
      <protection hidden="1"/>
    </xf>
    <xf numFmtId="0" fontId="3" fillId="0" borderId="4" xfId="1" applyBorder="1" applyAlignment="1" applyProtection="1">
      <alignment horizontal="left"/>
      <protection locked="0" hidden="1"/>
    </xf>
    <xf numFmtId="0" fontId="3" fillId="0" borderId="4" xfId="1" applyBorder="1" applyAlignment="1" applyProtection="1">
      <alignment horizontal="left"/>
      <protection locked="0"/>
    </xf>
    <xf numFmtId="0" fontId="3" fillId="0" borderId="4" xfId="0" applyFont="1" applyBorder="1" applyAlignment="1" applyProtection="1">
      <alignment horizontal="left"/>
      <protection locked="0" hidden="1"/>
    </xf>
    <xf numFmtId="0" fontId="3" fillId="0" borderId="16" xfId="0" applyFont="1" applyBorder="1" applyProtection="1">
      <protection locked="0" hidden="1"/>
    </xf>
    <xf numFmtId="0" fontId="0" fillId="0" borderId="17" xfId="0" applyBorder="1" applyProtection="1">
      <protection hidden="1"/>
    </xf>
    <xf numFmtId="0" fontId="0" fillId="0" borderId="7" xfId="0" applyBorder="1" applyProtection="1">
      <protection hidden="1"/>
    </xf>
    <xf numFmtId="0" fontId="0" fillId="0" borderId="18" xfId="0" applyBorder="1" applyProtection="1">
      <protection hidden="1"/>
    </xf>
    <xf numFmtId="0" fontId="0" fillId="0" borderId="19" xfId="0" applyBorder="1" applyProtection="1">
      <protection hidden="1"/>
    </xf>
    <xf numFmtId="0" fontId="0" fillId="0" borderId="20" xfId="0" applyBorder="1" applyProtection="1">
      <protection hidden="1"/>
    </xf>
    <xf numFmtId="0" fontId="0" fillId="0" borderId="21" xfId="0" applyBorder="1" applyProtection="1">
      <protection hidden="1"/>
    </xf>
    <xf numFmtId="0" fontId="0" fillId="0" borderId="22" xfId="0" applyBorder="1" applyProtection="1">
      <protection hidden="1"/>
    </xf>
    <xf numFmtId="0" fontId="0" fillId="0" borderId="23" xfId="0" applyBorder="1" applyProtection="1">
      <protection hidden="1"/>
    </xf>
    <xf numFmtId="0" fontId="0" fillId="0" borderId="24" xfId="0" applyBorder="1" applyProtection="1">
      <protection hidden="1"/>
    </xf>
    <xf numFmtId="0" fontId="3" fillId="0" borderId="0" xfId="1" applyProtection="1">
      <protection locked="0" hidden="1"/>
    </xf>
    <xf numFmtId="0" fontId="0" fillId="0" borderId="0" xfId="1" applyFont="1" applyProtection="1">
      <protection locked="0" hidden="1"/>
    </xf>
    <xf numFmtId="0" fontId="3" fillId="0" borderId="1" xfId="0" applyFont="1" applyBorder="1" applyAlignment="1" applyProtection="1">
      <alignment horizontal="left"/>
      <protection locked="0"/>
    </xf>
    <xf numFmtId="0" fontId="0" fillId="0" borderId="1" xfId="1" applyFont="1" applyBorder="1" applyAlignment="1" applyProtection="1">
      <alignment horizontal="center"/>
      <protection locked="0"/>
    </xf>
    <xf numFmtId="0" fontId="3" fillId="0" borderId="1" xfId="1" applyBorder="1" applyAlignment="1" applyProtection="1">
      <alignment horizontal="center"/>
      <protection locked="0"/>
    </xf>
    <xf numFmtId="0" fontId="0" fillId="0" borderId="1" xfId="0" applyBorder="1" applyAlignment="1" applyProtection="1">
      <alignment horizontal="left"/>
      <protection locked="0"/>
    </xf>
    <xf numFmtId="14" fontId="0" fillId="0" borderId="1" xfId="0" applyNumberFormat="1" applyBorder="1" applyAlignment="1" applyProtection="1">
      <alignment horizontal="center"/>
      <protection locked="0"/>
    </xf>
    <xf numFmtId="0" fontId="8" fillId="0" borderId="0" xfId="0" applyFont="1" applyProtection="1">
      <protection hidden="1"/>
    </xf>
    <xf numFmtId="1" fontId="0" fillId="0" borderId="13" xfId="0" applyNumberFormat="1" applyBorder="1" applyAlignment="1" applyProtection="1">
      <alignment horizontal="center"/>
      <protection hidden="1"/>
    </xf>
    <xf numFmtId="0" fontId="0" fillId="0" borderId="0" xfId="0" applyAlignment="1" applyProtection="1">
      <alignment horizontal="left"/>
      <protection locked="0"/>
    </xf>
    <xf numFmtId="0" fontId="3" fillId="0" borderId="0" xfId="0" applyFont="1" applyAlignment="1" applyProtection="1">
      <alignment horizontal="center"/>
      <protection locked="0"/>
    </xf>
    <xf numFmtId="0" fontId="0" fillId="0" borderId="0" xfId="0" applyAlignment="1" applyProtection="1">
      <alignment horizontal="center"/>
      <protection locked="0"/>
    </xf>
    <xf numFmtId="1" fontId="0" fillId="0" borderId="11" xfId="0" applyNumberFormat="1" applyBorder="1" applyAlignment="1" applyProtection="1">
      <alignment horizontal="center"/>
      <protection locked="0"/>
    </xf>
    <xf numFmtId="0" fontId="23" fillId="0" borderId="0" xfId="0" applyFont="1" applyProtection="1">
      <protection locked="0"/>
    </xf>
    <xf numFmtId="0" fontId="22" fillId="0" borderId="0" xfId="0" applyFont="1" applyAlignment="1" applyProtection="1">
      <alignment horizontal="center"/>
      <protection locked="0"/>
    </xf>
    <xf numFmtId="49" fontId="24" fillId="0" borderId="0" xfId="0" applyNumberFormat="1" applyFont="1" applyAlignment="1" applyProtection="1">
      <alignment horizontal="center"/>
      <protection locked="0" hidden="1"/>
    </xf>
    <xf numFmtId="0" fontId="10" fillId="0" borderId="0" xfId="0" applyFont="1" applyAlignment="1" applyProtection="1">
      <alignment horizontal="center"/>
      <protection hidden="1"/>
    </xf>
    <xf numFmtId="0" fontId="3" fillId="0" borderId="2" xfId="0" applyFont="1" applyBorder="1" applyAlignment="1" applyProtection="1">
      <alignment horizontal="left"/>
      <protection locked="0"/>
    </xf>
    <xf numFmtId="0" fontId="0" fillId="0" borderId="2" xfId="0" applyBorder="1" applyAlignment="1" applyProtection="1">
      <alignment horizontal="left"/>
      <protection locked="0"/>
    </xf>
    <xf numFmtId="0" fontId="10" fillId="0" borderId="15" xfId="0" applyFont="1" applyBorder="1" applyAlignment="1" applyProtection="1">
      <alignment horizontal="center"/>
      <protection hidden="1"/>
    </xf>
    <xf numFmtId="1" fontId="0" fillId="0" borderId="5" xfId="0" applyNumberFormat="1" applyBorder="1" applyAlignment="1" applyProtection="1">
      <alignment horizontal="center"/>
      <protection hidden="1"/>
    </xf>
    <xf numFmtId="0" fontId="3" fillId="0" borderId="1" xfId="0" applyFont="1" applyBorder="1" applyAlignment="1" applyProtection="1">
      <alignment horizontal="center"/>
      <protection locked="0"/>
    </xf>
    <xf numFmtId="0" fontId="0" fillId="0" borderId="1" xfId="0" applyBorder="1" applyAlignment="1" applyProtection="1">
      <alignment horizontal="center"/>
      <protection locked="0"/>
    </xf>
    <xf numFmtId="2" fontId="0" fillId="0" borderId="14" xfId="0" applyNumberFormat="1" applyBorder="1" applyAlignment="1" applyProtection="1">
      <alignment horizontal="center"/>
      <protection hidden="1"/>
    </xf>
    <xf numFmtId="0" fontId="3" fillId="0" borderId="2" xfId="1" applyBorder="1" applyAlignment="1" applyProtection="1">
      <alignment horizontal="center"/>
      <protection locked="0"/>
    </xf>
    <xf numFmtId="0" fontId="0" fillId="0" borderId="2" xfId="1" applyFont="1" applyBorder="1" applyAlignment="1" applyProtection="1">
      <alignment horizontal="center"/>
      <protection locked="0"/>
    </xf>
    <xf numFmtId="0" fontId="3" fillId="0" borderId="0" xfId="0" applyFont="1" applyAlignment="1" applyProtection="1">
      <alignment horizontal="left"/>
      <protection locked="0"/>
    </xf>
    <xf numFmtId="0" fontId="0" fillId="0" borderId="12" xfId="0" applyBorder="1" applyAlignment="1" applyProtection="1">
      <alignment horizontal="center"/>
      <protection hidden="1"/>
    </xf>
    <xf numFmtId="2" fontId="0" fillId="0" borderId="12" xfId="0" applyNumberFormat="1" applyBorder="1" applyAlignment="1" applyProtection="1">
      <alignment horizontal="center"/>
      <protection hidden="1"/>
    </xf>
    <xf numFmtId="0" fontId="3" fillId="0" borderId="0" xfId="0" applyFont="1" applyAlignment="1">
      <alignment horizontal="left"/>
    </xf>
    <xf numFmtId="0" fontId="21" fillId="0" borderId="0" xfId="2" applyFont="1" applyAlignment="1" applyProtection="1">
      <alignment horizontal="center"/>
      <protection hidden="1"/>
    </xf>
    <xf numFmtId="0" fontId="18" fillId="0" borderId="0" xfId="2" applyFont="1" applyAlignment="1" applyProtection="1">
      <alignment horizontal="left" vertical="top" wrapText="1" shrinkToFit="1"/>
      <protection locked="0"/>
    </xf>
    <xf numFmtId="0" fontId="3" fillId="0" borderId="0" xfId="2" applyAlignment="1" applyProtection="1">
      <alignment horizontal="left" vertical="top" wrapText="1" shrinkToFit="1"/>
      <protection locked="0"/>
    </xf>
    <xf numFmtId="0" fontId="18" fillId="0" borderId="0" xfId="2" applyFont="1" applyAlignment="1" applyProtection="1">
      <alignment horizontal="left"/>
      <protection hidden="1"/>
    </xf>
    <xf numFmtId="2" fontId="19" fillId="0" borderId="0" xfId="2" applyNumberFormat="1" applyFont="1" applyAlignment="1" applyProtection="1">
      <alignment horizontal="center"/>
      <protection locked="0"/>
    </xf>
    <xf numFmtId="0" fontId="18" fillId="0" borderId="0" xfId="2" applyFont="1" applyAlignment="1" applyProtection="1">
      <alignment horizontal="center"/>
      <protection locked="0"/>
    </xf>
    <xf numFmtId="0" fontId="21" fillId="0" borderId="0" xfId="2" applyFont="1" applyAlignment="1" applyProtection="1">
      <alignment horizontal="center"/>
      <protection locked="0" hidden="1"/>
    </xf>
    <xf numFmtId="0" fontId="18" fillId="0" borderId="0" xfId="2" applyFont="1" applyAlignment="1" applyProtection="1">
      <alignment horizontal="left"/>
      <protection locked="0"/>
    </xf>
    <xf numFmtId="0" fontId="14" fillId="0" borderId="0" xfId="2" applyFont="1" applyAlignment="1" applyProtection="1">
      <alignment horizontal="center"/>
      <protection hidden="1"/>
    </xf>
    <xf numFmtId="0" fontId="15" fillId="0" borderId="0" xfId="2" applyFont="1" applyAlignment="1" applyProtection="1">
      <alignment horizontal="center"/>
      <protection hidden="1"/>
    </xf>
    <xf numFmtId="0" fontId="19" fillId="0" borderId="0" xfId="2" applyFont="1" applyAlignment="1">
      <alignment horizontal="left"/>
    </xf>
    <xf numFmtId="165" fontId="19" fillId="0" borderId="0" xfId="2" applyNumberFormat="1" applyFont="1" applyAlignment="1" applyProtection="1">
      <alignment horizontal="left"/>
      <protection locked="0"/>
    </xf>
    <xf numFmtId="0" fontId="3" fillId="0" borderId="0" xfId="2" applyProtection="1">
      <protection locked="0"/>
    </xf>
    <xf numFmtId="0" fontId="18" fillId="0" borderId="0" xfId="2" applyFont="1" applyAlignment="1">
      <alignment horizontal="left"/>
    </xf>
    <xf numFmtId="0" fontId="15" fillId="0" borderId="0" xfId="2" applyFont="1" applyAlignment="1" applyProtection="1">
      <alignment horizontal="left"/>
      <protection locked="0"/>
    </xf>
    <xf numFmtId="0" fontId="19" fillId="0" borderId="0" xfId="2" applyFont="1"/>
    <xf numFmtId="0" fontId="3" fillId="0" borderId="0" xfId="2"/>
    <xf numFmtId="0" fontId="15" fillId="0" borderId="0" xfId="2" applyFont="1" applyAlignment="1" applyProtection="1">
      <alignment horizontal="left"/>
      <protection hidden="1"/>
    </xf>
    <xf numFmtId="2" fontId="19" fillId="0" borderId="0" xfId="2" applyNumberFormat="1" applyFont="1" applyAlignment="1" applyProtection="1">
      <alignment horizontal="left"/>
      <protection hidden="1"/>
    </xf>
  </cellXfs>
  <cellStyles count="6">
    <cellStyle name="Hyperlink" xfId="3" builtinId="8"/>
    <cellStyle name="Normal" xfId="0" builtinId="0"/>
    <cellStyle name="Normal 2" xfId="2" xr:uid="{00000000-0005-0000-0000-000002000000}"/>
    <cellStyle name="Normal 3" xfId="1" xr:uid="{00000000-0005-0000-0000-000003000000}"/>
    <cellStyle name="Normal 3 2" xfId="4" xr:uid="{00000000-0005-0000-0000-000004000000}"/>
    <cellStyle name="Normal 4" xfId="5" xr:uid="{00000000-0005-0000-0000-000005000000}"/>
  </cellStyles>
  <dxfs count="136">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ill>
        <patternFill>
          <bgColor rgb="FFFF0000"/>
        </patternFill>
      </fill>
    </dxf>
    <dxf>
      <font>
        <b/>
        <i val="0"/>
        <condense val="0"/>
        <extend val="0"/>
        <color indexed="10"/>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color rgb="FFFF0000"/>
      </font>
    </dxf>
    <dxf>
      <font>
        <b/>
        <i val="0"/>
        <condense val="0"/>
        <extend val="0"/>
        <color indexed="10"/>
      </font>
    </dxf>
    <dxf>
      <font>
        <b/>
        <i val="0"/>
        <condense val="0"/>
        <extend val="0"/>
        <color indexed="12"/>
      </font>
    </dxf>
    <dxf>
      <font>
        <b/>
        <i val="0"/>
        <condense val="0"/>
        <extend val="0"/>
        <color indexed="10"/>
      </font>
    </dxf>
    <dxf>
      <font>
        <b/>
        <i val="0"/>
        <condense val="0"/>
        <extend val="0"/>
        <color indexed="12"/>
      </font>
    </dxf>
    <dxf>
      <font>
        <b/>
        <i val="0"/>
        <condense val="0"/>
        <extend val="0"/>
        <color indexed="10"/>
      </font>
    </dxf>
    <dxf>
      <font>
        <b/>
        <i val="0"/>
        <condense val="0"/>
        <extend val="0"/>
        <color indexed="12"/>
      </font>
    </dxf>
    <dxf>
      <font>
        <b/>
        <i val="0"/>
        <condense val="0"/>
        <extend val="0"/>
        <color indexed="10"/>
      </font>
    </dxf>
    <dxf>
      <font>
        <b/>
        <i val="0"/>
        <condense val="0"/>
        <extend val="0"/>
        <color indexed="12"/>
      </font>
    </dxf>
    <dxf>
      <font>
        <b/>
        <i val="0"/>
        <condense val="0"/>
        <extend val="0"/>
        <color indexed="10"/>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15</xdr:col>
      <xdr:colOff>47625</xdr:colOff>
      <xdr:row>27</xdr:row>
      <xdr:rowOff>95250</xdr:rowOff>
    </xdr:from>
    <xdr:to>
      <xdr:col>25</xdr:col>
      <xdr:colOff>40105</xdr:colOff>
      <xdr:row>41</xdr:row>
      <xdr:rowOff>161925</xdr:rowOff>
    </xdr:to>
    <xdr:sp macro="" textlink="" fLocksText="0">
      <xdr:nvSpPr>
        <xdr:cNvPr id="7" name="TextBox 6" descr="A note filed for the hours needed to Graduate.&#10;">
          <a:extLst>
            <a:ext uri="{FF2B5EF4-FFF2-40B4-BE49-F238E27FC236}">
              <a16:creationId xmlns:a16="http://schemas.microsoft.com/office/drawing/2014/main" id="{00000000-0008-0000-0000-000007000000}"/>
            </a:ext>
          </a:extLst>
        </xdr:cNvPr>
        <xdr:cNvSpPr txBox="1"/>
      </xdr:nvSpPr>
      <xdr:spPr>
        <a:xfrm>
          <a:off x="3048000" y="4562475"/>
          <a:ext cx="2707105" cy="2486025"/>
        </a:xfrm>
        <a:prstGeom prst="rect">
          <a:avLst/>
        </a:prstGeom>
        <a:solidFill>
          <a:schemeClr val="bg1"/>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wrap="square" tIns="91440" bIns="91440" rtlCol="0" anchor="t">
          <a:noAutofit/>
        </a:bodyPr>
        <a:lstStyle/>
        <a:p>
          <a:endParaRPr lang="en-US" sz="1000">
            <a:latin typeface="Arial" pitchFamily="34" charset="0"/>
            <a:cs typeface="Arial" pitchFamily="34" charset="0"/>
          </a:endParaRPr>
        </a:p>
      </xdr:txBody>
    </xdr:sp>
    <xdr:clientData fLocksWithSheet="0"/>
  </xdr:twoCellAnchor>
  <xdr:twoCellAnchor>
    <xdr:from>
      <xdr:col>26</xdr:col>
      <xdr:colOff>19049</xdr:colOff>
      <xdr:row>35</xdr:row>
      <xdr:rowOff>0</xdr:rowOff>
    </xdr:from>
    <xdr:to>
      <xdr:col>35</xdr:col>
      <xdr:colOff>47624</xdr:colOff>
      <xdr:row>39</xdr:row>
      <xdr:rowOff>114299</xdr:rowOff>
    </xdr:to>
    <xdr:sp macro="" textlink="">
      <xdr:nvSpPr>
        <xdr:cNvPr id="6" name="TextBox 5">
          <a:extLst>
            <a:ext uri="{FF2B5EF4-FFF2-40B4-BE49-F238E27FC236}">
              <a16:creationId xmlns:a16="http://schemas.microsoft.com/office/drawing/2014/main" id="{00000000-0008-0000-0000-000006000000}"/>
            </a:ext>
          </a:extLst>
        </xdr:cNvPr>
        <xdr:cNvSpPr txBox="1"/>
      </xdr:nvSpPr>
      <xdr:spPr>
        <a:xfrm>
          <a:off x="5762624" y="5886450"/>
          <a:ext cx="3000375" cy="8000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000"/>
            <a:t>To</a:t>
          </a:r>
          <a:r>
            <a:rPr lang="en-US" sz="1000" baseline="0"/>
            <a:t> be selected from areas related to youth development, extension education, agriculture, and/or agricultural leadership, including any courses with prefixes in FC, EPSY, MGMT, and PSYC.</a:t>
          </a:r>
          <a:endParaRPr lang="en-US" sz="1000"/>
        </a:p>
      </xdr:txBody>
    </xdr:sp>
    <xdr:clientData/>
  </xdr:twoCellAnchor>
  <xdr:twoCellAnchor>
    <xdr:from>
      <xdr:col>26</xdr:col>
      <xdr:colOff>35220</xdr:colOff>
      <xdr:row>22</xdr:row>
      <xdr:rowOff>29268</xdr:rowOff>
    </xdr:from>
    <xdr:to>
      <xdr:col>35</xdr:col>
      <xdr:colOff>16626</xdr:colOff>
      <xdr:row>26</xdr:row>
      <xdr:rowOff>76200</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5778795" y="3610668"/>
          <a:ext cx="2953206" cy="7994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050"/>
            <a:t>AGLE 4803</a:t>
          </a:r>
        </a:p>
        <a:p>
          <a:r>
            <a:rPr lang="en-US" sz="1050"/>
            <a:t>NREM 3 hours</a:t>
          </a:r>
        </a:p>
        <a:p>
          <a:r>
            <a:rPr lang="en-US" sz="1050">
              <a:solidFill>
                <a:schemeClr val="dk1"/>
              </a:solidFill>
              <a:effectLst/>
              <a:latin typeface="+mn-lt"/>
              <a:ea typeface="+mn-ea"/>
              <a:cs typeface="+mn-cs"/>
            </a:rPr>
            <a:t>3 hours from:  </a:t>
          </a:r>
          <a:r>
            <a:rPr lang="en-US" sz="1050"/>
            <a:t>AGEC 4343, AGED 4713, ANSI 3903</a:t>
          </a:r>
          <a:endParaRPr lang="en-US" sz="1050" baseline="0"/>
        </a:p>
        <a:p>
          <a:r>
            <a:rPr lang="en-US" sz="1050" baseline="0"/>
            <a:t>9 hours from courses in the same foreign language</a:t>
          </a:r>
          <a:endParaRPr lang="en-US" sz="1050"/>
        </a:p>
      </xdr:txBody>
    </xdr:sp>
    <xdr:clientData/>
  </xdr:twoCellAnchor>
  <xdr:twoCellAnchor>
    <xdr:from>
      <xdr:col>15</xdr:col>
      <xdr:colOff>47625</xdr:colOff>
      <xdr:row>42</xdr:row>
      <xdr:rowOff>70183</xdr:rowOff>
    </xdr:from>
    <xdr:to>
      <xdr:col>25</xdr:col>
      <xdr:colOff>38100</xdr:colOff>
      <xdr:row>44</xdr:row>
      <xdr:rowOff>30078</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3048000" y="7128208"/>
          <a:ext cx="2705100" cy="302795"/>
        </a:xfrm>
        <a:prstGeom prst="rect">
          <a:avLst/>
        </a:prstGeom>
        <a:solidFill>
          <a:srgbClr val="FFFF0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900" b="1"/>
            <a:t>2.00 GPA OR HIGHER</a:t>
          </a:r>
          <a:r>
            <a:rPr lang="en-US" sz="900" b="1" baseline="0"/>
            <a:t> IN UPPER-DIVISION HOURS</a:t>
          </a:r>
          <a:endParaRPr lang="en-US" sz="9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32</xdr:row>
      <xdr:rowOff>156882</xdr:rowOff>
    </xdr:from>
    <xdr:to>
      <xdr:col>5</xdr:col>
      <xdr:colOff>857250</xdr:colOff>
      <xdr:row>36</xdr:row>
      <xdr:rowOff>168088</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38100" y="6881532"/>
          <a:ext cx="6391275" cy="77320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200" b="0" i="0" u="none" strike="noStrike" baseline="0">
              <a:solidFill>
                <a:srgbClr val="000000"/>
              </a:solidFill>
              <a:latin typeface="Times New Roman" panose="02020603050405020304" pitchFamily="18" charset="0"/>
              <a:cs typeface="Times New Roman" panose="02020603050405020304" pitchFamily="18" charset="0"/>
            </a:rPr>
            <a:t>This is a copy of your graduation check based on the information currently on file in our office.  Please read this information carefully. If there is anything you do not understand, you should contact your advisor. He/She has also received a copy.  Be sure to </a:t>
          </a:r>
          <a:r>
            <a:rPr lang="en-US" sz="1200" b="1" i="0" u="none" strike="noStrike" baseline="0">
              <a:solidFill>
                <a:srgbClr val="000000"/>
              </a:solidFill>
              <a:latin typeface="Times New Roman" panose="02020603050405020304" pitchFamily="18" charset="0"/>
              <a:cs typeface="Times New Roman" panose="02020603050405020304" pitchFamily="18" charset="0"/>
            </a:rPr>
            <a:t>file a Diploma Application when enrolling for your final semester. </a:t>
          </a:r>
        </a:p>
      </xdr:txBody>
    </xdr:sp>
    <xdr:clientData/>
  </xdr:twoCellAnchor>
  <xdr:twoCellAnchor>
    <xdr:from>
      <xdr:col>0</xdr:col>
      <xdr:colOff>47624</xdr:colOff>
      <xdr:row>3</xdr:row>
      <xdr:rowOff>123825</xdr:rowOff>
    </xdr:from>
    <xdr:to>
      <xdr:col>7</xdr:col>
      <xdr:colOff>89646</xdr:colOff>
      <xdr:row>5</xdr:row>
      <xdr:rowOff>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47624" y="752475"/>
          <a:ext cx="6480922" cy="4667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0" anchor="t" upright="1"/>
        <a:lstStyle/>
        <a:p>
          <a:pPr algn="l" rtl="0">
            <a:defRPr sz="1000"/>
          </a:pPr>
          <a:r>
            <a:rPr lang="en-US" sz="1000" b="1" i="0" u="none" strike="noStrike" baseline="0">
              <a:solidFill>
                <a:srgbClr val="000000"/>
              </a:solidFill>
              <a:latin typeface="Arial"/>
              <a:cs typeface="Arial"/>
            </a:rPr>
            <a:t>IT IS THE RESPONSIBILITY OF EACH STUDENT TO FULFILL ALL REQUIREMENTS FOR GRADUATION.  DO NOT TOTALLY RELY ON YOUR ADVISOR OR YOUR GRADUATION CHECK.  </a:t>
          </a:r>
          <a:r>
            <a:rPr lang="en-US" sz="1000" b="1" i="0" u="sng" strike="noStrike" baseline="0">
              <a:solidFill>
                <a:srgbClr val="000000"/>
              </a:solidFill>
              <a:latin typeface="Arial"/>
              <a:cs typeface="Arial"/>
            </a:rPr>
            <a:t>KNOW YOUR OWN RECORDS!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S44"/>
  <sheetViews>
    <sheetView showGridLines="0" tabSelected="1" zoomScaleNormal="100" workbookViewId="0">
      <selection activeCell="Y17" sqref="Y17"/>
    </sheetView>
  </sheetViews>
  <sheetFormatPr baseColWidth="10" defaultColWidth="8.83203125" defaultRowHeight="13" x14ac:dyDescent="0.15"/>
  <cols>
    <col min="1" max="1" width="8.33203125" customWidth="1"/>
    <col min="2" max="2" width="6.5" customWidth="1"/>
    <col min="3" max="4" width="3.5" customWidth="1"/>
    <col min="5" max="5" width="3.5" style="4" hidden="1" customWidth="1"/>
    <col min="6" max="6" width="5.5" style="4" hidden="1" customWidth="1"/>
    <col min="7" max="7" width="6.5" style="4" hidden="1" customWidth="1"/>
    <col min="8" max="8" width="1.83203125" style="4" customWidth="1"/>
    <col min="9" max="10" width="6.5" customWidth="1"/>
    <col min="11" max="11" width="3.5" customWidth="1"/>
    <col min="12" max="12" width="4.5" customWidth="1"/>
    <col min="13" max="13" width="3.5" hidden="1" customWidth="1"/>
    <col min="14" max="14" width="2.5" hidden="1" customWidth="1"/>
    <col min="15" max="15" width="3.5" style="4" hidden="1" customWidth="1"/>
    <col min="16" max="16" width="2" customWidth="1"/>
    <col min="17" max="17" width="7.1640625" customWidth="1"/>
    <col min="18" max="18" width="5.5" customWidth="1"/>
    <col min="19" max="19" width="6.5" customWidth="1"/>
    <col min="20" max="20" width="4.5" hidden="1" customWidth="1"/>
    <col min="21" max="21" width="5" hidden="1" customWidth="1"/>
    <col min="22" max="22" width="4.5" hidden="1" customWidth="1"/>
    <col min="23" max="23" width="2" customWidth="1"/>
    <col min="24" max="24" width="6.5" customWidth="1"/>
    <col min="25" max="25" width="10.83203125" customWidth="1"/>
    <col min="26" max="26" width="1.5" customWidth="1"/>
    <col min="27" max="27" width="7" customWidth="1"/>
    <col min="28" max="28" width="8" customWidth="1"/>
    <col min="29" max="29" width="7.5" customWidth="1"/>
    <col min="30" max="30" width="4.5" hidden="1" customWidth="1"/>
    <col min="31" max="31" width="5.1640625" hidden="1" customWidth="1"/>
    <col min="32" max="32" width="5.5" hidden="1" customWidth="1"/>
    <col min="33" max="33" width="2" customWidth="1"/>
    <col min="34" max="34" width="8.5" customWidth="1"/>
    <col min="35" max="35" width="11.5" customWidth="1"/>
  </cols>
  <sheetData>
    <row r="1" spans="1:45" s="16" customFormat="1" ht="20" x14ac:dyDescent="0.2">
      <c r="A1" s="15" t="s">
        <v>0</v>
      </c>
      <c r="B1" s="114" t="s">
        <v>58</v>
      </c>
      <c r="C1" s="114"/>
      <c r="D1" s="114"/>
      <c r="E1" s="114"/>
      <c r="F1" s="114"/>
      <c r="G1" s="114"/>
      <c r="H1" s="114"/>
      <c r="I1" s="114"/>
      <c r="J1" s="114"/>
      <c r="K1" s="114"/>
      <c r="L1" s="114"/>
      <c r="M1" s="114"/>
      <c r="N1" s="114"/>
      <c r="O1" s="114"/>
      <c r="P1" s="114"/>
      <c r="Q1" s="114"/>
      <c r="R1" s="15" t="s">
        <v>1</v>
      </c>
      <c r="S1" s="115" t="s">
        <v>81</v>
      </c>
      <c r="T1" s="115"/>
      <c r="U1" s="115"/>
      <c r="V1" s="115"/>
      <c r="W1" s="115"/>
      <c r="X1" s="115"/>
      <c r="Y1" s="115"/>
      <c r="Z1" s="116" t="s">
        <v>63</v>
      </c>
      <c r="AA1" s="116"/>
      <c r="AB1" s="116"/>
      <c r="AC1" s="15" t="s">
        <v>24</v>
      </c>
      <c r="AD1" s="15"/>
      <c r="AE1" s="15"/>
      <c r="AF1" s="15"/>
      <c r="AG1" s="113" t="s">
        <v>59</v>
      </c>
      <c r="AH1" s="113"/>
      <c r="AI1" s="113"/>
    </row>
    <row r="2" spans="1:45" ht="23" hidden="1" x14ac:dyDescent="0.25">
      <c r="A2" s="1"/>
      <c r="B2" s="1"/>
      <c r="C2" s="14"/>
      <c r="D2" s="11"/>
      <c r="E2" s="11"/>
      <c r="F2" s="11"/>
      <c r="G2" s="11"/>
      <c r="H2" s="11"/>
      <c r="I2" s="11"/>
      <c r="J2" s="11"/>
      <c r="K2" s="11"/>
      <c r="L2" s="11"/>
      <c r="M2" s="11"/>
      <c r="N2" s="11"/>
      <c r="O2" s="11"/>
      <c r="P2" s="11"/>
      <c r="Q2" s="11"/>
      <c r="R2" s="11"/>
      <c r="S2" s="1"/>
      <c r="T2" s="2"/>
      <c r="U2" s="2"/>
      <c r="V2" s="2"/>
      <c r="W2" s="13"/>
      <c r="X2" s="13"/>
      <c r="Y2" s="13"/>
      <c r="Z2" s="3"/>
      <c r="AA2" s="3"/>
      <c r="AB2" s="3"/>
      <c r="AC2" s="1"/>
      <c r="AD2" s="1"/>
      <c r="AE2" s="1"/>
      <c r="AF2" s="1"/>
      <c r="AG2" s="12"/>
      <c r="AH2" s="12"/>
      <c r="AI2" s="12"/>
    </row>
    <row r="3" spans="1:45" ht="18" x14ac:dyDescent="0.2">
      <c r="A3" s="7" t="s">
        <v>66</v>
      </c>
      <c r="D3" s="4"/>
      <c r="H3" s="22"/>
      <c r="O3"/>
      <c r="Q3" s="7" t="s">
        <v>67</v>
      </c>
      <c r="S3" s="1"/>
      <c r="T3" s="2"/>
      <c r="U3" s="2"/>
      <c r="V3" s="2"/>
      <c r="W3" s="69"/>
      <c r="X3" s="69"/>
      <c r="Y3" s="69"/>
      <c r="Z3" s="3"/>
      <c r="AA3" s="7" t="s">
        <v>68</v>
      </c>
      <c r="AB3" s="7"/>
      <c r="AC3" s="7"/>
      <c r="AD3" s="7"/>
      <c r="AE3" s="7"/>
      <c r="AF3" s="7"/>
      <c r="AG3" s="7"/>
      <c r="AH3" s="7"/>
      <c r="AI3" s="36" t="s">
        <v>82</v>
      </c>
    </row>
    <row r="4" spans="1:45" ht="9" customHeight="1" x14ac:dyDescent="0.15">
      <c r="A4" s="4"/>
      <c r="B4" s="4"/>
      <c r="C4" s="4"/>
      <c r="D4" s="4"/>
      <c r="I4" s="4"/>
      <c r="J4" s="4"/>
      <c r="K4" s="4"/>
      <c r="L4" s="4"/>
      <c r="M4" s="4"/>
      <c r="N4" s="4"/>
      <c r="P4" s="4"/>
      <c r="Q4" s="4"/>
      <c r="R4" s="4"/>
      <c r="S4" s="4"/>
      <c r="T4" s="4"/>
      <c r="U4" s="4"/>
      <c r="V4" s="4"/>
      <c r="W4" s="4"/>
      <c r="X4" s="4"/>
      <c r="Y4" s="4"/>
      <c r="Z4" s="4"/>
      <c r="AA4" s="4"/>
      <c r="AB4" s="4"/>
      <c r="AC4" s="4"/>
      <c r="AD4" s="4"/>
      <c r="AE4" s="4"/>
      <c r="AF4" s="4"/>
      <c r="AG4" s="4"/>
      <c r="AH4" s="4"/>
      <c r="AI4" s="4"/>
    </row>
    <row r="5" spans="1:45" x14ac:dyDescent="0.15">
      <c r="A5" s="5" t="s">
        <v>2</v>
      </c>
      <c r="B5" s="5"/>
      <c r="C5" s="5" t="s">
        <v>3</v>
      </c>
      <c r="D5" s="5"/>
      <c r="E5" s="8" t="s">
        <v>12</v>
      </c>
      <c r="F5" s="8" t="s">
        <v>11</v>
      </c>
      <c r="G5" s="8" t="s">
        <v>10</v>
      </c>
      <c r="H5" s="8"/>
      <c r="I5" s="4"/>
      <c r="J5" s="5" t="s">
        <v>4</v>
      </c>
      <c r="K5" s="5"/>
      <c r="L5" s="5"/>
      <c r="M5" s="4"/>
      <c r="N5" s="4"/>
      <c r="P5" s="4"/>
      <c r="Q5" s="5" t="s">
        <v>2</v>
      </c>
      <c r="R5" s="5"/>
      <c r="S5" s="5" t="s">
        <v>3</v>
      </c>
      <c r="T5" s="8" t="s">
        <v>12</v>
      </c>
      <c r="U5" s="8" t="s">
        <v>11</v>
      </c>
      <c r="V5" s="8" t="s">
        <v>10</v>
      </c>
      <c r="W5" s="4"/>
      <c r="X5" s="5" t="s">
        <v>4</v>
      </c>
      <c r="Y5" s="4"/>
      <c r="Z5" s="4"/>
      <c r="AA5" s="5" t="s">
        <v>2</v>
      </c>
      <c r="AB5" s="5"/>
      <c r="AC5" s="5" t="s">
        <v>3</v>
      </c>
      <c r="AD5" s="8" t="s">
        <v>12</v>
      </c>
      <c r="AE5" s="8" t="s">
        <v>11</v>
      </c>
      <c r="AF5" s="8" t="s">
        <v>10</v>
      </c>
      <c r="AG5" s="4"/>
      <c r="AH5" s="5" t="s">
        <v>4</v>
      </c>
      <c r="AI5" s="4"/>
    </row>
    <row r="6" spans="1:45" ht="9" customHeight="1" x14ac:dyDescent="0.15">
      <c r="A6" s="4"/>
      <c r="B6" s="4"/>
      <c r="C6" s="4"/>
      <c r="D6" s="4"/>
      <c r="I6" s="4"/>
      <c r="J6" s="4"/>
      <c r="K6" s="4"/>
      <c r="L6" s="4"/>
      <c r="M6" s="4"/>
      <c r="N6" s="4"/>
      <c r="P6" s="4"/>
      <c r="Q6" s="4"/>
      <c r="R6" s="4"/>
      <c r="S6" s="4"/>
      <c r="T6" s="4"/>
      <c r="U6" s="4"/>
      <c r="V6" s="4"/>
      <c r="W6" s="4"/>
      <c r="X6" s="4"/>
      <c r="Y6" s="4"/>
      <c r="Z6" s="4"/>
      <c r="AA6" s="4"/>
      <c r="AB6" s="4"/>
      <c r="AC6" s="4"/>
      <c r="AD6" s="4"/>
      <c r="AE6" s="4"/>
      <c r="AF6" s="4"/>
      <c r="AG6" s="4"/>
      <c r="AH6" s="4"/>
      <c r="AI6" s="4"/>
    </row>
    <row r="7" spans="1:45" x14ac:dyDescent="0.15">
      <c r="A7" s="74" t="s">
        <v>16</v>
      </c>
      <c r="B7" s="85">
        <v>1113</v>
      </c>
      <c r="C7" s="103"/>
      <c r="D7" s="104"/>
      <c r="E7" s="33">
        <f t="shared" ref="E7:E19" si="0">IF(H7&lt;&gt;"",H7,3)*IF(C7="A",4,IF(C7="B",3,IF(C7="C",2,IF(C7="D",1,IF(AND(C7&gt;=0,C7&lt;=4,ISNUMBER(C7)),C7,0)))))</f>
        <v>0</v>
      </c>
      <c r="F7" s="33" t="str">
        <f t="shared" ref="F7:F19" si="1">IF(OR(C7="A",C7="B",C7="C",C7="D",C7="F",AND(C7&gt;=0,C7&lt;=4,ISNUMBER(C7))),IF(H7&lt;&gt;"",H7,3),"")</f>
        <v/>
      </c>
      <c r="G7" s="33" t="str">
        <f t="shared" ref="G7:G19" si="2">IF(OR(C7="A",C7="B",C7="C",C7="D",C7="P",AND(C7&gt;=0,C7&lt;=4,ISNUMBER(C7))),IF(H7&lt;&gt;"",H7,3),"")</f>
        <v/>
      </c>
      <c r="H7" s="75"/>
      <c r="I7" s="102"/>
      <c r="J7" s="105"/>
      <c r="K7" s="105"/>
      <c r="L7" s="105"/>
      <c r="M7" s="4"/>
      <c r="N7" s="4"/>
      <c r="P7" s="4"/>
      <c r="Q7" s="74" t="s">
        <v>83</v>
      </c>
      <c r="R7" s="84">
        <v>1111</v>
      </c>
      <c r="S7" s="78"/>
      <c r="T7" s="33">
        <f>IF(W7&lt;&gt;"",W7,3)*IF(S7="A",4,IF(S7="B",3,IF(S7="C",2,IF(S7="D",1,IF(AND(S7&gt;=0,S7&lt;=4,ISNUMBER(S7)),S7,0)))))</f>
        <v>0</v>
      </c>
      <c r="U7" s="33" t="str">
        <f>IF(OR(S7="A",S7="B",S7="C",S7="D",S7="F",AND(S7&gt;=0,S7&lt;=4,ISNUMBER(S7))),IF(W7&lt;&gt;"",W7,3),"")</f>
        <v/>
      </c>
      <c r="V7" s="33" t="str">
        <f>IF(OR(S7="A",S7="B",S7="C",S7="D",S7="P",AND(S7&gt;=0,S7&lt;=4,ISNUMBER(S7))),IF(W7&lt;&gt;"",W7,3),"")</f>
        <v/>
      </c>
      <c r="W7" s="80">
        <v>1</v>
      </c>
      <c r="X7" s="102"/>
      <c r="Y7" s="105"/>
      <c r="Z7" s="4"/>
      <c r="AA7" s="3" t="s">
        <v>69</v>
      </c>
      <c r="AB7" s="3"/>
      <c r="AC7" s="3"/>
      <c r="AD7" s="3"/>
      <c r="AE7" s="3"/>
      <c r="AF7" s="3"/>
      <c r="AG7" s="3"/>
      <c r="AH7" s="3"/>
      <c r="AI7" s="4"/>
    </row>
    <row r="8" spans="1:45" x14ac:dyDescent="0.15">
      <c r="A8" s="74" t="s">
        <v>16</v>
      </c>
      <c r="B8" s="85">
        <v>1213</v>
      </c>
      <c r="C8" s="104"/>
      <c r="D8" s="104"/>
      <c r="E8" s="33">
        <f t="shared" si="0"/>
        <v>0</v>
      </c>
      <c r="F8" s="33" t="str">
        <f t="shared" si="1"/>
        <v/>
      </c>
      <c r="G8" s="33" t="str">
        <f t="shared" si="2"/>
        <v/>
      </c>
      <c r="H8" s="75"/>
      <c r="I8" s="105"/>
      <c r="J8" s="105"/>
      <c r="K8" s="105"/>
      <c r="L8" s="105"/>
      <c r="M8" s="4"/>
      <c r="N8" s="4"/>
      <c r="P8" s="4"/>
      <c r="Q8" s="74" t="s">
        <v>18</v>
      </c>
      <c r="R8" s="87">
        <v>1023</v>
      </c>
      <c r="S8" s="79"/>
      <c r="T8" s="33">
        <f t="shared" ref="T8:T14" si="3">IF(W8&lt;&gt;"",W8,3)*IF(S8="A",4,IF(S8="B",3,IF(S8="C",2,IF(S8="D",1,IF(AND(S8&gt;=0,S8&lt;=4,ISNUMBER(S8)),S8,0)))))</f>
        <v>0</v>
      </c>
      <c r="U8" s="33" t="str">
        <f t="shared" ref="U8:U14" si="4">IF(OR(S8="A",S8="B",S8="C",S8="D",S8="F",AND(S8&gt;=0,S8&lt;=4,ISNUMBER(S8))),IF(W8&lt;&gt;"",W8,3),"")</f>
        <v/>
      </c>
      <c r="V8" s="33" t="str">
        <f t="shared" ref="V8:V14" si="5">IF(OR(S8="A",S8="B",S8="C",S8="D",S8="P",AND(S8&gt;=0,S8&lt;=4,ISNUMBER(S8))),IF(W8&lt;&gt;"",W8,3),"")</f>
        <v/>
      </c>
      <c r="W8" s="75"/>
      <c r="X8" s="117"/>
      <c r="Y8" s="118"/>
      <c r="Z8" s="4"/>
      <c r="AA8" s="3"/>
      <c r="AB8" s="3"/>
      <c r="AC8" s="3"/>
      <c r="AD8" s="3"/>
      <c r="AE8" s="3"/>
      <c r="AF8" s="3"/>
      <c r="AG8" s="3"/>
      <c r="AH8" s="3"/>
      <c r="AI8" s="4"/>
    </row>
    <row r="9" spans="1:45" x14ac:dyDescent="0.15">
      <c r="A9" s="74" t="s">
        <v>19</v>
      </c>
      <c r="B9" s="87">
        <v>1103</v>
      </c>
      <c r="C9" s="104"/>
      <c r="D9" s="104"/>
      <c r="E9" s="33">
        <f t="shared" si="0"/>
        <v>0</v>
      </c>
      <c r="F9" s="33" t="str">
        <f t="shared" si="1"/>
        <v/>
      </c>
      <c r="G9" s="33" t="str">
        <f t="shared" si="2"/>
        <v/>
      </c>
      <c r="H9" s="75"/>
      <c r="I9" s="105"/>
      <c r="J9" s="105"/>
      <c r="K9" s="105"/>
      <c r="L9" s="105"/>
      <c r="M9" s="4"/>
      <c r="N9" s="4"/>
      <c r="P9" s="4"/>
      <c r="Q9" s="74" t="s">
        <v>18</v>
      </c>
      <c r="R9" s="86">
        <v>1021</v>
      </c>
      <c r="S9" s="79"/>
      <c r="T9" s="33">
        <f t="shared" ref="T9" si="6">IF(W9&lt;&gt;"",W9,3)*IF(S9="A",4,IF(S9="B",3,IF(S9="C",2,IF(S9="D",1,IF(AND(S9&gt;=0,S9&lt;=4,ISNUMBER(S9)),S9,0)))))</f>
        <v>0</v>
      </c>
      <c r="U9" s="33" t="str">
        <f t="shared" ref="U9" si="7">IF(OR(S9="A",S9="B",S9="C",S9="D",S9="F",AND(S9&gt;=0,S9&lt;=4,ISNUMBER(S9))),IF(W9&lt;&gt;"",W9,3),"")</f>
        <v/>
      </c>
      <c r="V9" s="33" t="str">
        <f t="shared" ref="V9" si="8">IF(OR(S9="A",S9="B",S9="C",S9="D",S9="P",AND(S9&gt;=0,S9&lt;=4,ISNUMBER(S9))),IF(W9&lt;&gt;"",W9,3),"")</f>
        <v/>
      </c>
      <c r="W9" s="75">
        <v>1</v>
      </c>
      <c r="X9" s="117"/>
      <c r="Y9" s="118"/>
      <c r="Z9" s="4"/>
      <c r="AA9" s="3" t="s">
        <v>37</v>
      </c>
      <c r="AB9" s="23">
        <v>1511</v>
      </c>
      <c r="AC9" s="73"/>
      <c r="AD9" s="11">
        <f t="shared" ref="AD9:AD12" si="9">IF(AG9&lt;&gt;"",AG9,3)*IF(AC9="A",4,IF(AC9="B",3,IF(AC9="C",2,IF(AC9="D",1,IF(AND(AC9&gt;=0,AC9&lt;=4,ISNUMBER(AC9)),AC9,0)))))</f>
        <v>0</v>
      </c>
      <c r="AE9" s="11" t="str">
        <f t="shared" ref="AE9:AE12" si="10">IF(OR(AC9="A",AC9="B",AC9="C",AC9="D",AC9="F",AND(AC9&gt;=0,AC9&lt;=4,ISNUMBER(AC9))),IF(AG9&lt;&gt;"",AG9,3),"")</f>
        <v/>
      </c>
      <c r="AF9" s="11" t="str">
        <f t="shared" ref="AF9:AF12" si="11">IF(OR(AC9="A",AC9="B",AC9="C",AC9="D",AC9="P",AND(AC9&gt;=0,AC9&lt;=4,ISNUMBER(AC9))),IF(AG9&lt;&gt;"",AG9,3),"")</f>
        <v/>
      </c>
      <c r="AG9" s="33">
        <v>1</v>
      </c>
      <c r="AH9" s="102"/>
      <c r="AI9" s="102"/>
    </row>
    <row r="10" spans="1:45" x14ac:dyDescent="0.15">
      <c r="A10" s="74" t="s">
        <v>17</v>
      </c>
      <c r="B10" s="86">
        <v>1113</v>
      </c>
      <c r="C10" s="104"/>
      <c r="D10" s="104"/>
      <c r="E10" s="33">
        <f t="shared" si="0"/>
        <v>0</v>
      </c>
      <c r="F10" s="33" t="str">
        <f t="shared" si="1"/>
        <v/>
      </c>
      <c r="G10" s="33" t="str">
        <f t="shared" si="2"/>
        <v/>
      </c>
      <c r="H10" s="75"/>
      <c r="I10" s="105"/>
      <c r="J10" s="105"/>
      <c r="K10" s="105"/>
      <c r="L10" s="105"/>
      <c r="M10" s="4"/>
      <c r="N10" s="4"/>
      <c r="P10" s="4"/>
      <c r="Q10" s="74" t="s">
        <v>35</v>
      </c>
      <c r="R10" s="87">
        <v>1133</v>
      </c>
      <c r="S10" s="79"/>
      <c r="T10" s="33">
        <f t="shared" si="3"/>
        <v>0</v>
      </c>
      <c r="U10" s="33" t="str">
        <f t="shared" si="4"/>
        <v/>
      </c>
      <c r="V10" s="33" t="str">
        <f t="shared" si="5"/>
        <v/>
      </c>
      <c r="W10" s="75"/>
      <c r="X10" s="117"/>
      <c r="Y10" s="118"/>
      <c r="Z10" s="4"/>
      <c r="AA10" s="3" t="s">
        <v>37</v>
      </c>
      <c r="AB10" s="23">
        <v>2303</v>
      </c>
      <c r="AC10" s="32"/>
      <c r="AD10" s="11">
        <f t="shared" si="9"/>
        <v>0</v>
      </c>
      <c r="AE10" s="11" t="str">
        <f t="shared" si="10"/>
        <v/>
      </c>
      <c r="AF10" s="11" t="str">
        <f t="shared" si="11"/>
        <v/>
      </c>
      <c r="AG10" s="33"/>
      <c r="AH10" s="102"/>
      <c r="AI10" s="102"/>
    </row>
    <row r="11" spans="1:45" x14ac:dyDescent="0.15">
      <c r="A11" s="100" t="s">
        <v>20</v>
      </c>
      <c r="B11" s="87"/>
      <c r="C11" s="124"/>
      <c r="D11" s="124"/>
      <c r="E11" s="33">
        <f t="shared" si="0"/>
        <v>0</v>
      </c>
      <c r="F11" s="33" t="str">
        <f t="shared" si="1"/>
        <v/>
      </c>
      <c r="G11" s="33" t="str">
        <f t="shared" si="2"/>
        <v/>
      </c>
      <c r="H11" s="75"/>
      <c r="I11" s="105"/>
      <c r="J11" s="105"/>
      <c r="K11" s="105"/>
      <c r="L11" s="105"/>
      <c r="M11" s="4"/>
      <c r="N11" s="4"/>
      <c r="P11" s="4"/>
      <c r="Q11" s="74" t="s">
        <v>36</v>
      </c>
      <c r="R11" s="88">
        <v>2003</v>
      </c>
      <c r="S11" s="78"/>
      <c r="T11" s="33">
        <f t="shared" si="3"/>
        <v>0</v>
      </c>
      <c r="U11" s="33" t="str">
        <f t="shared" si="4"/>
        <v/>
      </c>
      <c r="V11" s="33" t="str">
        <f t="shared" si="5"/>
        <v/>
      </c>
      <c r="W11" s="75"/>
      <c r="X11" s="117"/>
      <c r="Y11" s="118"/>
      <c r="Z11" s="4"/>
      <c r="AA11" s="3" t="s">
        <v>37</v>
      </c>
      <c r="AB11" s="23">
        <v>2403</v>
      </c>
      <c r="AC11" s="32"/>
      <c r="AD11" s="11">
        <f t="shared" si="9"/>
        <v>0</v>
      </c>
      <c r="AE11" s="11" t="str">
        <f t="shared" si="10"/>
        <v/>
      </c>
      <c r="AF11" s="11" t="str">
        <f t="shared" si="11"/>
        <v/>
      </c>
      <c r="AG11" s="33"/>
      <c r="AH11" s="102"/>
      <c r="AI11" s="102"/>
    </row>
    <row r="12" spans="1:45" x14ac:dyDescent="0.15">
      <c r="A12" s="33" t="s">
        <v>21</v>
      </c>
      <c r="B12" s="87"/>
      <c r="C12" s="103"/>
      <c r="D12" s="104"/>
      <c r="E12" s="33">
        <f t="shared" si="0"/>
        <v>0</v>
      </c>
      <c r="F12" s="33" t="str">
        <f t="shared" si="1"/>
        <v/>
      </c>
      <c r="G12" s="33" t="str">
        <f t="shared" si="2"/>
        <v/>
      </c>
      <c r="H12" s="75"/>
      <c r="I12" s="105"/>
      <c r="J12" s="105"/>
      <c r="K12" s="105"/>
      <c r="L12" s="105"/>
      <c r="P12" s="4"/>
      <c r="Q12" s="100" t="s">
        <v>32</v>
      </c>
      <c r="R12" s="87">
        <v>1213</v>
      </c>
      <c r="S12" s="78"/>
      <c r="T12" s="33">
        <f t="shared" si="3"/>
        <v>0</v>
      </c>
      <c r="U12" s="33" t="str">
        <f t="shared" si="4"/>
        <v/>
      </c>
      <c r="V12" s="33" t="str">
        <f t="shared" si="5"/>
        <v/>
      </c>
      <c r="W12" s="75"/>
      <c r="X12" s="117"/>
      <c r="Y12" s="118"/>
      <c r="Z12" s="4"/>
      <c r="AA12" s="3" t="s">
        <v>37</v>
      </c>
      <c r="AB12" s="23">
        <v>3101</v>
      </c>
      <c r="AC12" s="32"/>
      <c r="AD12" s="11">
        <f t="shared" si="9"/>
        <v>0</v>
      </c>
      <c r="AE12" s="11" t="str">
        <f t="shared" si="10"/>
        <v/>
      </c>
      <c r="AF12" s="11" t="str">
        <f t="shared" si="11"/>
        <v/>
      </c>
      <c r="AG12" s="33">
        <v>1</v>
      </c>
      <c r="AH12" s="102"/>
      <c r="AI12" s="102"/>
    </row>
    <row r="13" spans="1:45" x14ac:dyDescent="0.15">
      <c r="A13" s="33" t="s">
        <v>21</v>
      </c>
      <c r="B13" s="87"/>
      <c r="C13" s="103"/>
      <c r="D13" s="104"/>
      <c r="E13" s="33">
        <f t="shared" si="0"/>
        <v>0</v>
      </c>
      <c r="F13" s="33" t="str">
        <f t="shared" si="1"/>
        <v/>
      </c>
      <c r="G13" s="33" t="str">
        <f t="shared" si="2"/>
        <v/>
      </c>
      <c r="H13" s="75"/>
      <c r="I13" s="105"/>
      <c r="J13" s="105"/>
      <c r="K13" s="105"/>
      <c r="L13" s="105"/>
      <c r="M13" s="4"/>
      <c r="N13" s="4"/>
      <c r="P13" s="4"/>
      <c r="Q13" s="101" t="s">
        <v>30</v>
      </c>
      <c r="R13" s="87">
        <v>3103</v>
      </c>
      <c r="S13" s="78"/>
      <c r="T13" s="33">
        <f t="shared" si="3"/>
        <v>0</v>
      </c>
      <c r="U13" s="33" t="str">
        <f t="shared" si="4"/>
        <v/>
      </c>
      <c r="V13" s="33" t="str">
        <f t="shared" si="5"/>
        <v/>
      </c>
      <c r="W13" s="75"/>
      <c r="X13" s="117"/>
      <c r="Y13" s="118"/>
      <c r="Z13" s="4"/>
      <c r="AA13" s="3" t="s">
        <v>37</v>
      </c>
      <c r="AB13" s="23">
        <v>3303</v>
      </c>
      <c r="AC13" s="32"/>
      <c r="AD13" s="11">
        <f t="shared" ref="AD13" si="12">IF(AG13&lt;&gt;"",AG13,3)*IF(AC13="A",4,IF(AC13="B",3,IF(AC13="C",2,IF(AC13="D",1,IF(AND(AC13&gt;=0,AC13&lt;=4,ISNUMBER(AC13)),AC13,0)))))</f>
        <v>0</v>
      </c>
      <c r="AE13" s="11" t="str">
        <f t="shared" ref="AE13" si="13">IF(OR(AC13="A",AC13="B",AC13="C",AC13="D",AC13="F",AND(AC13&gt;=0,AC13&lt;=4,ISNUMBER(AC13))),IF(AG13&lt;&gt;"",AG13,3),"")</f>
        <v/>
      </c>
      <c r="AF13" s="11" t="str">
        <f t="shared" ref="AF13" si="14">IF(OR(AC13="A",AC13="B",AC13="C",AC13="D",AC13="P",AND(AC13&gt;=0,AC13&lt;=4,ISNUMBER(AC13))),IF(AG13&lt;&gt;"",AG13,3),"")</f>
        <v/>
      </c>
      <c r="AG13" s="33"/>
      <c r="AH13" s="102"/>
      <c r="AI13" s="102"/>
    </row>
    <row r="14" spans="1:45" x14ac:dyDescent="0.15">
      <c r="A14" s="76" t="s">
        <v>34</v>
      </c>
      <c r="B14" s="87">
        <v>1113</v>
      </c>
      <c r="C14" s="103"/>
      <c r="D14" s="104"/>
      <c r="E14" s="33">
        <f t="shared" si="0"/>
        <v>0</v>
      </c>
      <c r="F14" s="33" t="str">
        <f t="shared" si="1"/>
        <v/>
      </c>
      <c r="G14" s="33" t="str">
        <f t="shared" si="2"/>
        <v/>
      </c>
      <c r="H14" s="75"/>
      <c r="I14" s="105"/>
      <c r="J14" s="105"/>
      <c r="K14" s="105"/>
      <c r="L14" s="105"/>
      <c r="M14" s="4"/>
      <c r="N14" s="4"/>
      <c r="P14" s="4"/>
      <c r="Q14" s="101" t="s">
        <v>62</v>
      </c>
      <c r="R14" s="87">
        <v>2713</v>
      </c>
      <c r="S14" s="78"/>
      <c r="T14" s="33">
        <f t="shared" si="3"/>
        <v>0</v>
      </c>
      <c r="U14" s="33" t="str">
        <f t="shared" si="4"/>
        <v/>
      </c>
      <c r="V14" s="33" t="str">
        <f t="shared" si="5"/>
        <v/>
      </c>
      <c r="W14" s="75"/>
      <c r="X14" s="117"/>
      <c r="Y14" s="118"/>
      <c r="Z14" s="10"/>
      <c r="AA14" s="3" t="s">
        <v>37</v>
      </c>
      <c r="AB14" s="23">
        <v>3403</v>
      </c>
      <c r="AC14" s="32"/>
      <c r="AD14" s="11">
        <f t="shared" ref="AD14:AD18" si="15">IF(AG14&lt;&gt;"",AG14,3)*IF(AC14="A",4,IF(AC14="B",3,IF(AC14="C",2,IF(AC14="D",1,IF(AND(AC14&gt;=0,AC14&lt;=4,ISNUMBER(AC14)),AC14,0)))))</f>
        <v>0</v>
      </c>
      <c r="AE14" s="11" t="str">
        <f t="shared" ref="AE14:AE18" si="16">IF(OR(AC14="A",AC14="B",AC14="C",AC14="D",AC14="F",AND(AC14&gt;=0,AC14&lt;=4,ISNUMBER(AC14))),IF(AG14&lt;&gt;"",AG14,3),"")</f>
        <v/>
      </c>
      <c r="AF14" s="11" t="str">
        <f t="shared" ref="AF14:AF18" si="17">IF(OR(AC14="A",AC14="B",AC14="C",AC14="D",AC14="P",AND(AC14&gt;=0,AC14&lt;=4,ISNUMBER(AC14))),IF(AG14&lt;&gt;"",AG14,3),"")</f>
        <v/>
      </c>
      <c r="AG14" s="33"/>
      <c r="AH14" s="102"/>
      <c r="AI14" s="102"/>
    </row>
    <row r="15" spans="1:45" x14ac:dyDescent="0.15">
      <c r="A15" s="74" t="s">
        <v>31</v>
      </c>
      <c r="B15" s="87">
        <v>1014</v>
      </c>
      <c r="C15" s="103"/>
      <c r="D15" s="104"/>
      <c r="E15" s="33">
        <f t="shared" si="0"/>
        <v>0</v>
      </c>
      <c r="F15" s="33" t="str">
        <f t="shared" si="1"/>
        <v/>
      </c>
      <c r="G15" s="33" t="str">
        <f t="shared" si="2"/>
        <v/>
      </c>
      <c r="H15" s="75">
        <v>4</v>
      </c>
      <c r="I15" s="105"/>
      <c r="J15" s="105"/>
      <c r="K15" s="105"/>
      <c r="L15" s="105"/>
      <c r="M15" s="4"/>
      <c r="N15" s="4"/>
      <c r="P15" s="4"/>
      <c r="Q15" s="4"/>
      <c r="R15" s="4"/>
      <c r="S15" s="4"/>
      <c r="T15" s="4"/>
      <c r="U15" s="4"/>
      <c r="V15" s="4"/>
      <c r="W15" s="4"/>
      <c r="X15" s="4"/>
      <c r="Y15" s="4"/>
      <c r="Z15" s="4"/>
      <c r="AA15" s="3" t="s">
        <v>37</v>
      </c>
      <c r="AB15" s="23">
        <v>3803</v>
      </c>
      <c r="AC15" s="32"/>
      <c r="AD15" s="11">
        <f t="shared" si="15"/>
        <v>0</v>
      </c>
      <c r="AE15" s="11" t="str">
        <f t="shared" si="16"/>
        <v/>
      </c>
      <c r="AF15" s="11" t="str">
        <f t="shared" si="17"/>
        <v/>
      </c>
      <c r="AG15" s="33"/>
      <c r="AH15" s="102"/>
      <c r="AI15" s="102"/>
    </row>
    <row r="16" spans="1:45" x14ac:dyDescent="0.15">
      <c r="A16" s="74" t="s">
        <v>22</v>
      </c>
      <c r="B16" s="86">
        <v>1113</v>
      </c>
      <c r="C16" s="103"/>
      <c r="D16" s="104"/>
      <c r="E16" s="33">
        <f t="shared" si="0"/>
        <v>0</v>
      </c>
      <c r="F16" s="33" t="str">
        <f t="shared" si="1"/>
        <v/>
      </c>
      <c r="G16" s="33" t="str">
        <f t="shared" si="2"/>
        <v/>
      </c>
      <c r="H16" s="75"/>
      <c r="I16" s="105"/>
      <c r="J16" s="105"/>
      <c r="K16" s="105"/>
      <c r="L16" s="105"/>
      <c r="M16" s="4"/>
      <c r="N16" s="4"/>
      <c r="P16" s="10"/>
      <c r="Q16" s="106"/>
      <c r="R16" s="106"/>
      <c r="S16" s="106"/>
      <c r="T16" s="106"/>
      <c r="U16" s="106"/>
      <c r="V16" s="106"/>
      <c r="W16" s="106"/>
      <c r="X16" s="3" t="s">
        <v>23</v>
      </c>
      <c r="Y16" s="4"/>
      <c r="Z16" s="4"/>
      <c r="AA16" s="3" t="s">
        <v>37</v>
      </c>
      <c r="AB16" s="23">
        <v>4101</v>
      </c>
      <c r="AC16" s="32"/>
      <c r="AD16" s="11">
        <f t="shared" si="15"/>
        <v>0</v>
      </c>
      <c r="AE16" s="11" t="str">
        <f t="shared" si="16"/>
        <v/>
      </c>
      <c r="AF16" s="11" t="str">
        <f t="shared" si="17"/>
        <v/>
      </c>
      <c r="AG16" s="33">
        <v>1</v>
      </c>
      <c r="AH16" s="102"/>
      <c r="AI16" s="102"/>
      <c r="AL16" s="26"/>
      <c r="AM16" s="25"/>
      <c r="AN16" s="11"/>
      <c r="AO16" s="11"/>
      <c r="AP16" s="11"/>
      <c r="AQ16" s="11"/>
      <c r="AR16" s="126"/>
      <c r="AS16" s="126"/>
    </row>
    <row r="17" spans="1:35" x14ac:dyDescent="0.15">
      <c r="A17" s="77" t="s">
        <v>60</v>
      </c>
      <c r="B17" s="87"/>
      <c r="C17" s="125"/>
      <c r="D17" s="124"/>
      <c r="E17" s="33">
        <f t="shared" si="0"/>
        <v>0</v>
      </c>
      <c r="F17" s="33" t="str">
        <f t="shared" si="1"/>
        <v/>
      </c>
      <c r="G17" s="33" t="str">
        <f t="shared" si="2"/>
        <v/>
      </c>
      <c r="H17" s="75"/>
      <c r="I17" s="105"/>
      <c r="J17" s="105"/>
      <c r="K17" s="105"/>
      <c r="L17" s="105"/>
      <c r="M17" s="4"/>
      <c r="N17" s="4"/>
      <c r="P17" s="4"/>
      <c r="Q17" s="21" t="s">
        <v>14</v>
      </c>
      <c r="R17" s="4"/>
      <c r="S17" s="4"/>
      <c r="T17" s="4"/>
      <c r="U17" s="4"/>
      <c r="V17" s="9"/>
      <c r="W17" s="4"/>
      <c r="X17" s="4"/>
      <c r="Y17" s="35"/>
      <c r="Z17" s="4"/>
      <c r="AA17" s="27" t="s">
        <v>37</v>
      </c>
      <c r="AB17" s="31">
        <v>4203</v>
      </c>
      <c r="AC17" s="32"/>
      <c r="AD17" s="11">
        <f t="shared" si="15"/>
        <v>0</v>
      </c>
      <c r="AE17" s="11" t="str">
        <f t="shared" si="16"/>
        <v/>
      </c>
      <c r="AF17" s="11" t="str">
        <f t="shared" si="17"/>
        <v/>
      </c>
      <c r="AG17" s="33"/>
      <c r="AH17" s="102"/>
      <c r="AI17" s="102"/>
    </row>
    <row r="18" spans="1:35" ht="14" thickBot="1" x14ac:dyDescent="0.2">
      <c r="A18" s="77" t="s">
        <v>60</v>
      </c>
      <c r="B18" s="87"/>
      <c r="C18" s="124"/>
      <c r="D18" s="124"/>
      <c r="E18" s="33">
        <f t="shared" si="0"/>
        <v>0</v>
      </c>
      <c r="F18" s="33" t="str">
        <f t="shared" si="1"/>
        <v/>
      </c>
      <c r="G18" s="33" t="str">
        <f t="shared" si="2"/>
        <v/>
      </c>
      <c r="H18" s="75"/>
      <c r="I18" s="105"/>
      <c r="J18" s="105"/>
      <c r="K18" s="105"/>
      <c r="L18" s="105"/>
      <c r="M18" s="4"/>
      <c r="N18" s="4"/>
      <c r="P18" s="4"/>
      <c r="Q18" s="127">
        <f>SUM(G7:G21,V7:V14,AF9:AF20,G29:G44,AF28:AF33,AF41:AF44,O29:O44)</f>
        <v>0</v>
      </c>
      <c r="R18" s="127"/>
      <c r="S18" s="4" t="s">
        <v>5</v>
      </c>
      <c r="Z18" s="4"/>
      <c r="AA18" s="3" t="s">
        <v>37</v>
      </c>
      <c r="AB18" s="23">
        <v>4300</v>
      </c>
      <c r="AC18" s="73"/>
      <c r="AD18" s="11">
        <f t="shared" si="15"/>
        <v>0</v>
      </c>
      <c r="AE18" s="11" t="str">
        <f t="shared" si="16"/>
        <v/>
      </c>
      <c r="AF18" s="11" t="str">
        <f t="shared" si="17"/>
        <v/>
      </c>
      <c r="AG18" s="33">
        <v>6</v>
      </c>
      <c r="AH18" s="102"/>
      <c r="AI18" s="102"/>
    </row>
    <row r="19" spans="1:35" ht="15" thickTop="1" thickBot="1" x14ac:dyDescent="0.2">
      <c r="A19" s="77" t="s">
        <v>60</v>
      </c>
      <c r="B19" s="87"/>
      <c r="C19" s="124"/>
      <c r="D19" s="124"/>
      <c r="E19" s="33">
        <f t="shared" si="0"/>
        <v>0</v>
      </c>
      <c r="F19" s="33" t="str">
        <f t="shared" si="1"/>
        <v/>
      </c>
      <c r="G19" s="33" t="str">
        <f t="shared" si="2"/>
        <v/>
      </c>
      <c r="H19" s="75"/>
      <c r="I19" s="118"/>
      <c r="J19" s="118"/>
      <c r="K19" s="118"/>
      <c r="L19" s="118"/>
      <c r="M19" s="4"/>
      <c r="N19" s="4"/>
      <c r="P19" s="4"/>
      <c r="Q19" s="128" t="str">
        <f>IF(SUM(F7:F21,U7:U14,AE9:AE20,AE28:AE33,AE41:AE44,F29:F44,N29:N44)=0,"N/A",ROUNDDOWN(SUM(E7:E21,T7:T14,AD9:AD20,AD28:AD33,AD41:AD44,E29:E44,M29:M44)/SUM(F7:F21,U7:U14,AE9:AE20,AE41:AE44,F29:F44,N29:N44,AE28:AE33),2))</f>
        <v>N/A</v>
      </c>
      <c r="R19" s="128"/>
      <c r="S19" s="4" t="s">
        <v>6</v>
      </c>
      <c r="T19" s="4"/>
      <c r="U19" s="4"/>
      <c r="V19" s="4"/>
      <c r="W19" s="4"/>
      <c r="X19" s="4"/>
      <c r="Y19" s="4"/>
      <c r="Z19" s="4"/>
      <c r="AA19" s="76" t="s">
        <v>37</v>
      </c>
      <c r="AB19" s="85">
        <v>3333</v>
      </c>
      <c r="AC19" s="78"/>
      <c r="AD19" s="11">
        <f t="shared" ref="AD19:AD20" si="18">IF(AG19&lt;&gt;"",AG19,3)*IF(AC19="A",4,IF(AC19="B",3,IF(AC19="C",2,IF(AC19="D",1,IF(AND(AC19&gt;=0,AC19&lt;=4,ISNUMBER(AC19)),AC19,0)))))</f>
        <v>0</v>
      </c>
      <c r="AE19" s="11" t="str">
        <f t="shared" ref="AE19:AE20" si="19">IF(OR(AC19="A",AC19="B",AC19="C",AC19="D",AC19="F",AND(AC19&gt;=0,AC19&lt;=4,ISNUMBER(AC19))),IF(AG19&lt;&gt;"",AG19,3),"")</f>
        <v/>
      </c>
      <c r="AF19" s="11" t="str">
        <f t="shared" ref="AF19:AF20" si="20">IF(OR(AC19="A",AC19="B",AC19="C",AC19="D",AC19="P",AND(AC19&gt;=0,AC19&lt;=4,ISNUMBER(AC19))),IF(AG19&lt;&gt;"",AG19,3),"")</f>
        <v/>
      </c>
      <c r="AG19" s="33"/>
      <c r="AH19" s="102"/>
      <c r="AI19" s="102"/>
    </row>
    <row r="20" spans="1:35" ht="15" thickTop="1" thickBot="1" x14ac:dyDescent="0.2">
      <c r="A20" s="3" t="s">
        <v>15</v>
      </c>
      <c r="B20" s="89"/>
      <c r="C20" s="121"/>
      <c r="D20" s="122"/>
      <c r="E20" s="11">
        <f t="shared" ref="E20:E21" si="21">IF(H20&lt;&gt;"",H20,3)*IF(C20="A",4,IF(C20="B",3,IF(C20="C",2,IF(C20="D",1,IF(AND(C20&gt;=0,C20&lt;=4,ISNUMBER(C20)),C20,0)))))</f>
        <v>0</v>
      </c>
      <c r="F20" s="11" t="str">
        <f t="shared" ref="F20:F21" si="22">IF(OR(C20="A",C20="B",C20="C",C20="D",C20="F",AND(C20&gt;=0,C20&lt;=4,ISNUMBER(C20))),IF(H20&lt;&gt;"",H20,3),"")</f>
        <v/>
      </c>
      <c r="G20" s="11" t="str">
        <f t="shared" ref="G20:G21" si="23">IF(OR(C20="A",C20="B",C20="C",C20="D",C20="P",AND(C20&gt;=0,C20&lt;=4,ISNUMBER(C20))),IF(H20&lt;&gt;"",H20,3),"")</f>
        <v/>
      </c>
      <c r="H20" s="33"/>
      <c r="I20" s="105"/>
      <c r="J20" s="105"/>
      <c r="K20" s="105"/>
      <c r="L20" s="105"/>
      <c r="M20" s="4"/>
      <c r="N20" s="4"/>
      <c r="P20" s="4"/>
      <c r="Q20" s="108">
        <f>SUMIF(B7:B21,"&gt;2999",G7:G21)+SUMIF(B29:B44,"&gt;2999",G29:G44)+SUMIF(J29:J44,"&gt;2999",O29:O44)+SUMIF(R7:R14,"&gt;2999",V7:V14)+SUMIF(AB9:AB20,"&gt;2999",AF9:AF20)+SUMIF(AB28:AB33,"&gt;2999",AF28:AF33)+SUMIF(AB41:AB44,"&gt;2999",AF41:AF44)</f>
        <v>0</v>
      </c>
      <c r="R20" s="108"/>
      <c r="S20" s="3" t="s">
        <v>64</v>
      </c>
      <c r="T20" s="4"/>
      <c r="U20" s="4"/>
      <c r="V20" s="4"/>
      <c r="W20" s="4"/>
      <c r="X20" s="4"/>
      <c r="Y20" s="4"/>
      <c r="Z20" s="4"/>
      <c r="AA20" s="76" t="s">
        <v>37</v>
      </c>
      <c r="AB20" s="85">
        <v>3503</v>
      </c>
      <c r="AC20" s="78"/>
      <c r="AD20" s="11">
        <f t="shared" si="18"/>
        <v>0</v>
      </c>
      <c r="AE20" s="11" t="str">
        <f t="shared" si="19"/>
        <v/>
      </c>
      <c r="AF20" s="11" t="str">
        <f t="shared" si="20"/>
        <v/>
      </c>
      <c r="AG20" s="33"/>
      <c r="AH20" s="102"/>
      <c r="AI20" s="102"/>
    </row>
    <row r="21" spans="1:35" ht="15" thickTop="1" thickBot="1" x14ac:dyDescent="0.2">
      <c r="A21" s="3" t="s">
        <v>13</v>
      </c>
      <c r="B21" s="89"/>
      <c r="C21" s="121"/>
      <c r="D21" s="122"/>
      <c r="E21" s="11">
        <f t="shared" si="21"/>
        <v>0</v>
      </c>
      <c r="F21" s="11" t="str">
        <f t="shared" si="22"/>
        <v/>
      </c>
      <c r="G21" s="11" t="str">
        <f t="shared" si="23"/>
        <v/>
      </c>
      <c r="H21" s="33"/>
      <c r="I21" s="105"/>
      <c r="J21" s="105"/>
      <c r="K21" s="105"/>
      <c r="L21" s="105"/>
      <c r="M21" s="4"/>
      <c r="N21" s="4"/>
      <c r="P21" s="4"/>
      <c r="Q21" s="108">
        <f>SUMIF(B7:B21,"&gt;2999",F7:F21)+SUMIF(B29:B44,"`&gt;2999",F29:F44)+SUMIF(J29:J44,"&gt;2999",N29:N44)+SUMIF(R7:R14,"&gt;2999",U7:U14)+SUMIF(AB9:AB20,"&gt;2999",AE9:AE20)+SUMIF(AB28:AB33,"&gt;2999",AE28:AE33)+SUMIF(AB41:AB44,"&gt;2999",AE41:AE44)</f>
        <v>0</v>
      </c>
      <c r="R21" s="108"/>
      <c r="S21" s="3" t="s">
        <v>65</v>
      </c>
      <c r="T21" s="4"/>
      <c r="U21" s="4"/>
      <c r="V21" s="4"/>
      <c r="W21" s="4"/>
      <c r="X21" s="4"/>
      <c r="Y21" s="4"/>
      <c r="Z21" s="4"/>
      <c r="AA21" s="76"/>
      <c r="AB21" s="81"/>
      <c r="AC21" s="82"/>
      <c r="AD21" s="11"/>
      <c r="AE21" s="11"/>
      <c r="AF21" s="11"/>
      <c r="AG21" s="33"/>
      <c r="AH21" s="26"/>
      <c r="AI21" s="26"/>
    </row>
    <row r="22" spans="1:35" ht="16" customHeight="1" thickBot="1" x14ac:dyDescent="0.2">
      <c r="A22" s="27"/>
      <c r="B22" s="90"/>
      <c r="C22" s="110"/>
      <c r="D22" s="111"/>
      <c r="E22" s="11"/>
      <c r="F22" s="11"/>
      <c r="G22" s="11"/>
      <c r="H22" s="33"/>
      <c r="I22" s="109"/>
      <c r="J22" s="109"/>
      <c r="K22" s="109"/>
      <c r="L22" s="109"/>
      <c r="M22" s="4"/>
      <c r="N22" s="4"/>
      <c r="P22" s="4"/>
      <c r="Q22" s="120">
        <f>SUMIF(B7:B21,"&gt;2999",E7:E21)+SUMIF(B29:B44,"&gt;2999",E29:E44)+SUMIF(J29:J44,"&gt;2999",M29:M44)+SUMIF(R7:R14,"&gt;2999",T7:T14)+SUMIF(AB9:AB20,"&gt;2999",AD9:AD20)+SUMIF(AB28:AB33,"&gt;2999",AD28:AD33)+SUMIF(AB41:AB44,"&gt;2999",AD41:AD44)</f>
        <v>0</v>
      </c>
      <c r="R22" s="120"/>
      <c r="S22" s="3" t="s">
        <v>27</v>
      </c>
      <c r="T22" s="4"/>
      <c r="U22" s="4"/>
      <c r="V22" s="4"/>
      <c r="W22" s="4"/>
      <c r="X22" s="4"/>
      <c r="Y22" s="4"/>
      <c r="Z22" s="4"/>
      <c r="AA22" s="3" t="s">
        <v>70</v>
      </c>
      <c r="AB22" s="3"/>
      <c r="AC22" s="3"/>
      <c r="AD22" s="3"/>
      <c r="AE22" s="3"/>
      <c r="AF22" s="3"/>
      <c r="AG22" s="3"/>
      <c r="AH22" s="3"/>
      <c r="AI22" s="26"/>
    </row>
    <row r="23" spans="1:35" ht="13.75" customHeight="1" thickBot="1" x14ac:dyDescent="0.2">
      <c r="A23" s="27"/>
      <c r="B23" s="27"/>
      <c r="C23" s="110"/>
      <c r="D23" s="111"/>
      <c r="E23" s="11"/>
      <c r="F23" s="11"/>
      <c r="G23" s="11"/>
      <c r="H23" s="33"/>
      <c r="I23" s="109"/>
      <c r="J23" s="109"/>
      <c r="K23" s="109"/>
      <c r="L23" s="109"/>
      <c r="M23" s="4"/>
      <c r="N23" s="4"/>
      <c r="P23" s="4"/>
      <c r="Q23" s="123" t="str">
        <f>IF(SUM(Q22)=0,"N/A",Q22/Q21)</f>
        <v>N/A</v>
      </c>
      <c r="R23" s="123"/>
      <c r="S23" s="4" t="s">
        <v>25</v>
      </c>
      <c r="T23" s="4"/>
      <c r="U23" s="4"/>
      <c r="V23" s="4"/>
      <c r="W23" s="4"/>
      <c r="X23" s="4"/>
      <c r="Y23" s="4"/>
      <c r="Z23" s="4"/>
      <c r="AA23" s="3"/>
      <c r="AB23" s="3"/>
      <c r="AC23" s="3"/>
      <c r="AD23" s="3"/>
      <c r="AE23" s="3"/>
      <c r="AF23" s="3"/>
      <c r="AG23" s="3"/>
      <c r="AH23" s="3"/>
      <c r="AI23" s="26"/>
    </row>
    <row r="24" spans="1:35" ht="15" thickTop="1" thickBot="1" x14ac:dyDescent="0.2">
      <c r="A24" s="27"/>
      <c r="B24" s="27"/>
      <c r="C24" s="110"/>
      <c r="D24" s="111"/>
      <c r="E24" s="11"/>
      <c r="F24" s="11"/>
      <c r="G24" s="11"/>
      <c r="H24" s="33"/>
      <c r="I24" s="109"/>
      <c r="J24" s="109"/>
      <c r="K24" s="109"/>
      <c r="L24" s="109"/>
      <c r="M24" s="4"/>
      <c r="N24" s="4"/>
      <c r="P24" s="4"/>
      <c r="Q24" s="112"/>
      <c r="R24" s="112"/>
      <c r="S24" s="3" t="s">
        <v>26</v>
      </c>
      <c r="T24" s="4"/>
      <c r="U24" s="4"/>
      <c r="V24" s="4"/>
      <c r="W24" s="4"/>
      <c r="X24" s="4"/>
      <c r="Y24" s="4"/>
      <c r="Z24" s="4"/>
      <c r="AA24" s="3"/>
      <c r="AB24" s="3"/>
      <c r="AC24" s="3"/>
      <c r="AD24" s="3"/>
      <c r="AE24" s="3"/>
      <c r="AF24" s="3"/>
      <c r="AG24" s="3"/>
      <c r="AH24" s="3"/>
      <c r="AI24" s="26"/>
    </row>
    <row r="25" spans="1:35" ht="18" thickTop="1" thickBot="1" x14ac:dyDescent="0.25">
      <c r="A25" s="107"/>
      <c r="B25" s="107"/>
      <c r="C25" s="107"/>
      <c r="D25" s="107"/>
      <c r="E25" s="107"/>
      <c r="F25" s="107"/>
      <c r="G25" s="107"/>
      <c r="H25" s="107"/>
      <c r="I25" s="107"/>
      <c r="J25" s="107"/>
      <c r="K25" s="107"/>
      <c r="L25" s="107"/>
      <c r="M25" s="4"/>
      <c r="N25" s="4"/>
      <c r="P25" s="4"/>
      <c r="Q25" s="119">
        <v>120</v>
      </c>
      <c r="R25" s="119"/>
      <c r="S25" s="4" t="s">
        <v>28</v>
      </c>
      <c r="T25" s="4"/>
      <c r="U25" s="4"/>
      <c r="V25" s="4"/>
      <c r="W25" s="4"/>
      <c r="X25" s="4"/>
      <c r="Y25" s="4"/>
      <c r="AA25" s="3"/>
      <c r="AB25" s="3"/>
      <c r="AC25" s="3"/>
      <c r="AD25" s="3"/>
      <c r="AE25" s="3"/>
      <c r="AF25" s="3"/>
      <c r="AG25" s="3"/>
      <c r="AH25" s="3"/>
      <c r="AI25" s="26"/>
    </row>
    <row r="26" spans="1:35" x14ac:dyDescent="0.15">
      <c r="A26" s="7" t="s">
        <v>38</v>
      </c>
      <c r="B26" s="7"/>
      <c r="C26" s="4"/>
      <c r="D26" s="4"/>
      <c r="I26" s="4"/>
      <c r="J26" s="4"/>
      <c r="K26" s="4"/>
      <c r="L26" s="4"/>
      <c r="M26" s="4"/>
      <c r="N26" s="4"/>
      <c r="P26" s="4"/>
      <c r="R26" s="4"/>
      <c r="S26" s="4"/>
      <c r="T26" s="4"/>
      <c r="U26" s="4"/>
      <c r="V26" s="4"/>
      <c r="W26" s="4"/>
      <c r="X26" s="4"/>
      <c r="Y26" s="4"/>
      <c r="Z26" s="4"/>
      <c r="AA26" s="3"/>
      <c r="AB26" s="3"/>
      <c r="AC26" s="3"/>
      <c r="AD26" s="3"/>
      <c r="AE26" s="3"/>
      <c r="AF26" s="3"/>
      <c r="AG26" s="3"/>
      <c r="AH26" s="3"/>
      <c r="AI26" s="26"/>
    </row>
    <row r="27" spans="1:35" x14ac:dyDescent="0.15">
      <c r="A27" s="7" t="s">
        <v>29</v>
      </c>
      <c r="B27" s="7"/>
      <c r="C27" s="4"/>
      <c r="D27" s="4"/>
      <c r="I27" s="83" t="s">
        <v>72</v>
      </c>
      <c r="J27" s="30"/>
      <c r="K27" s="30"/>
      <c r="L27" s="30"/>
      <c r="P27" s="4"/>
      <c r="Q27" s="7" t="s">
        <v>9</v>
      </c>
      <c r="R27" s="4"/>
      <c r="S27" s="4"/>
      <c r="T27" s="4"/>
      <c r="U27" s="4"/>
      <c r="V27" s="4"/>
      <c r="W27" s="4"/>
      <c r="X27" s="4"/>
      <c r="Y27" s="4"/>
      <c r="AA27" s="3"/>
      <c r="AB27" s="3"/>
      <c r="AC27" s="3"/>
      <c r="AD27" s="3"/>
      <c r="AE27" s="3"/>
      <c r="AF27" s="3"/>
      <c r="AG27" s="3"/>
      <c r="AH27" s="3"/>
      <c r="AI27" s="26"/>
    </row>
    <row r="28" spans="1:35" ht="14.25" customHeight="1" thickBot="1" x14ac:dyDescent="0.2">
      <c r="A28" s="4" t="s">
        <v>2</v>
      </c>
      <c r="B28" s="4"/>
      <c r="C28" s="4" t="s">
        <v>7</v>
      </c>
      <c r="D28" s="1" t="s">
        <v>8</v>
      </c>
      <c r="I28" s="4" t="s">
        <v>2</v>
      </c>
      <c r="J28" s="4"/>
      <c r="K28" s="4" t="s">
        <v>7</v>
      </c>
      <c r="L28" s="6" t="s">
        <v>8</v>
      </c>
      <c r="M28" s="8" t="s">
        <v>12</v>
      </c>
      <c r="N28" s="8" t="s">
        <v>11</v>
      </c>
      <c r="O28" s="8" t="s">
        <v>10</v>
      </c>
      <c r="P28" s="4"/>
      <c r="Q28" s="4"/>
      <c r="R28" s="4"/>
      <c r="S28" s="4"/>
      <c r="T28" s="4"/>
      <c r="U28" s="4"/>
      <c r="V28" s="4"/>
      <c r="W28" s="4"/>
      <c r="X28" s="4"/>
      <c r="Y28" s="4"/>
      <c r="Z28" s="4"/>
      <c r="AA28" s="27" t="s">
        <v>37</v>
      </c>
      <c r="AB28" s="24">
        <v>4803</v>
      </c>
      <c r="AC28" s="73"/>
      <c r="AD28" s="11">
        <f t="shared" ref="AD28:AD30" si="24">IF(AG28&lt;&gt;"",AG28,3)*IF(AC28="A",4,IF(AC28="B",3,IF(AC28="C",2,IF(AC28="D",1,IF(AND(AC28&gt;=0,AC28&lt;=4,ISNUMBER(AC28)),AC28,0)))))</f>
        <v>0</v>
      </c>
      <c r="AE28" s="11" t="str">
        <f t="shared" ref="AE28:AE30" si="25">IF(OR(AC28="A",AC28="B",AC28="C",AC28="D",AC28="F",AND(AC28&gt;=0,AC28&lt;=4,ISNUMBER(AC28))),IF(AG28&lt;&gt;"",AG28,3),"")</f>
        <v/>
      </c>
      <c r="AF28" s="11" t="str">
        <f t="shared" ref="AF28:AF30" si="26">IF(OR(AC28="A",AC28="B",AC28="C",AC28="D",AC28="P",AND(AC28&gt;=0,AC28&lt;=4,ISNUMBER(AC28))),IF(AG28&lt;&gt;"",AG28,3),"")</f>
        <v/>
      </c>
      <c r="AG28" s="33"/>
      <c r="AH28" s="102"/>
      <c r="AI28" s="102"/>
    </row>
    <row r="29" spans="1:35" ht="14.75" customHeight="1" thickBot="1" x14ac:dyDescent="0.2">
      <c r="A29" s="28"/>
      <c r="B29" s="29"/>
      <c r="C29" s="17"/>
      <c r="D29" s="18"/>
      <c r="E29" s="91">
        <f t="shared" ref="E29:E44" si="27">D29*IF(OR(C29="A",C29="RA"),4,IF(OR(C29="B",C29="RB"),3,IF(OR(C29="C",C29="RC"),2,IF(OR(C29="D",C29="RD"),1,IF(AND(C29&gt;=0,C29&lt;=4,ISNUMBER(C29)),C29,0)))))</f>
        <v>0</v>
      </c>
      <c r="F29" s="92" t="str">
        <f t="shared" ref="F29:F44" si="28">IF(OR(C29="",D29=""),"",IF(OR(C29="A",C29="B",C29="C",C29="D",C29="F",C29="RA",C29="RB",C29="RC",C29="RD",C29="RF",AND(C29&gt;=0,C29&lt;=4,ISNUMBER(C29))),D29,""))</f>
        <v/>
      </c>
      <c r="G29" s="93" t="str">
        <f t="shared" ref="G29:G44" si="29">IF(OR(C29="",D29=""),"",IF(OR(C29="A",C29="B",C29="C",C29="D",C29="P",AND(C29&gt;=0,C29&lt;=4,ISNUMBER(C29))),D29,""))</f>
        <v/>
      </c>
      <c r="H29" s="19"/>
      <c r="I29" s="28"/>
      <c r="J29" s="29"/>
      <c r="K29" s="17"/>
      <c r="L29" s="18"/>
      <c r="M29" s="4">
        <f t="shared" ref="M29:M44" si="30">L29*IF(OR(K29="A",K29="RA"),4,IF(OR(K29="B",K29="RB"),3,IF(OR(K29="C",K29="RC"),2,IF(OR(K29="D",K29="RD"),1,IF(AND(K29&gt;=0,K29=4,ISNUMBER(K29)),K29,0)))))</f>
        <v>0</v>
      </c>
      <c r="N29" s="4" t="str">
        <f t="shared" ref="N29:N44" si="31">IF(OR(K29="",L29=""),"",IF(OR(K29="A",K29="B",K29="C",K29="D",K29="F",K29="RA",K29="RB",K29="RC",K29="RD",K29="RF",AND(K29&gt;=0,K29&lt;=4,ISNUMBER(K29))),L29,""))</f>
        <v/>
      </c>
      <c r="O29" s="4" t="str">
        <f t="shared" ref="O29:O44" si="32">IF(OR(K29="",L29=""),"",IF(OR(K29="A",K29="B",K29="C",K29="D",K29="P",AND(K29&gt;=0,K29&lt;=4,ISNUMBER(K29))),L29,""))</f>
        <v/>
      </c>
      <c r="P29" s="4"/>
      <c r="Q29" s="4"/>
      <c r="R29" s="4"/>
      <c r="S29" s="4"/>
      <c r="T29" s="4"/>
      <c r="U29" s="4"/>
      <c r="V29" s="4"/>
      <c r="W29" s="4"/>
      <c r="X29" s="4"/>
      <c r="Y29" s="4"/>
      <c r="Z29" s="4"/>
      <c r="AA29" s="27" t="s">
        <v>33</v>
      </c>
      <c r="AB29" s="31"/>
      <c r="AC29" s="32"/>
      <c r="AD29" s="11">
        <f t="shared" si="24"/>
        <v>0</v>
      </c>
      <c r="AE29" s="11" t="str">
        <f t="shared" si="25"/>
        <v/>
      </c>
      <c r="AF29" s="11" t="str">
        <f t="shared" si="26"/>
        <v/>
      </c>
      <c r="AG29" s="33"/>
      <c r="AH29" s="102"/>
      <c r="AI29" s="117"/>
    </row>
    <row r="30" spans="1:35" ht="14" thickBot="1" x14ac:dyDescent="0.2">
      <c r="A30" s="28"/>
      <c r="B30" s="29"/>
      <c r="C30" s="17"/>
      <c r="D30" s="18"/>
      <c r="E30" s="94">
        <f t="shared" si="27"/>
        <v>0</v>
      </c>
      <c r="F30" s="95" t="str">
        <f t="shared" si="28"/>
        <v/>
      </c>
      <c r="G30" s="96" t="str">
        <f t="shared" si="29"/>
        <v/>
      </c>
      <c r="H30" s="20"/>
      <c r="I30" s="28"/>
      <c r="J30" s="29"/>
      <c r="K30" s="17"/>
      <c r="L30" s="18"/>
      <c r="M30" s="4">
        <f t="shared" si="30"/>
        <v>0</v>
      </c>
      <c r="N30" s="4" t="str">
        <f t="shared" si="31"/>
        <v/>
      </c>
      <c r="O30" s="4" t="str">
        <f t="shared" si="32"/>
        <v/>
      </c>
      <c r="P30" s="4"/>
      <c r="Q30" s="4"/>
      <c r="R30" s="4"/>
      <c r="S30" s="4"/>
      <c r="T30" s="4"/>
      <c r="U30" s="4"/>
      <c r="V30" s="4"/>
      <c r="W30" s="4"/>
      <c r="X30" s="4"/>
      <c r="Y30" s="4"/>
      <c r="Z30" s="4"/>
      <c r="AA30" s="27" t="s">
        <v>61</v>
      </c>
      <c r="AB30" s="24">
        <v>4343</v>
      </c>
      <c r="AC30" s="73"/>
      <c r="AD30" s="11">
        <f t="shared" si="24"/>
        <v>0</v>
      </c>
      <c r="AE30" s="11" t="str">
        <f t="shared" si="25"/>
        <v/>
      </c>
      <c r="AF30" s="11" t="str">
        <f t="shared" si="26"/>
        <v/>
      </c>
      <c r="AG30" s="33"/>
      <c r="AH30" s="102"/>
      <c r="AI30" s="102"/>
    </row>
    <row r="31" spans="1:35" ht="14" thickBot="1" x14ac:dyDescent="0.2">
      <c r="A31" s="28"/>
      <c r="B31" s="29"/>
      <c r="C31" s="17"/>
      <c r="D31" s="18"/>
      <c r="E31" s="94">
        <f t="shared" si="27"/>
        <v>0</v>
      </c>
      <c r="F31" s="95" t="str">
        <f t="shared" si="28"/>
        <v/>
      </c>
      <c r="G31" s="96" t="str">
        <f t="shared" si="29"/>
        <v/>
      </c>
      <c r="H31" s="20"/>
      <c r="I31" s="28"/>
      <c r="J31" s="29"/>
      <c r="K31" s="17"/>
      <c r="L31" s="18"/>
      <c r="M31" s="4">
        <f t="shared" si="30"/>
        <v>0</v>
      </c>
      <c r="N31" s="4" t="str">
        <f t="shared" si="31"/>
        <v/>
      </c>
      <c r="O31" s="4" t="str">
        <f t="shared" si="32"/>
        <v/>
      </c>
      <c r="P31" s="4"/>
      <c r="Q31" s="4"/>
      <c r="R31" s="4"/>
      <c r="S31" s="4"/>
      <c r="T31" s="4"/>
      <c r="U31" s="4"/>
      <c r="V31" s="4"/>
      <c r="W31" s="4"/>
      <c r="X31" s="4"/>
      <c r="Y31" s="4"/>
      <c r="Z31" s="4"/>
      <c r="AA31" s="27"/>
      <c r="AB31" s="24"/>
      <c r="AC31" s="73"/>
      <c r="AD31" s="11">
        <f t="shared" ref="AD31:AD33" si="33">IF(AG31&lt;&gt;"",AG31,3)*IF(AC31="A",4,IF(AC31="B",3,IF(AC31="C",2,IF(AC31="D",1,IF(AND(AC31&gt;=0,AC31&lt;=4,ISNUMBER(AC31)),AC31,0)))))</f>
        <v>0</v>
      </c>
      <c r="AE31" s="11" t="str">
        <f t="shared" ref="AE31:AE33" si="34">IF(OR(AC31="A",AC31="B",AC31="C",AC31="D",AC31="F",AND(AC31&gt;=0,AC31&lt;=4,ISNUMBER(AC31))),IF(AG31&lt;&gt;"",AG31,3),"")</f>
        <v/>
      </c>
      <c r="AF31" s="11" t="str">
        <f t="shared" ref="AF31:AF33" si="35">IF(OR(AC31="A",AC31="B",AC31="C",AC31="D",AC31="P",AND(AC31&gt;=0,AC31&lt;=4,ISNUMBER(AC31))),IF(AG31&lt;&gt;"",AG31,3),"")</f>
        <v/>
      </c>
      <c r="AG31" s="33"/>
      <c r="AH31" s="102"/>
      <c r="AI31" s="102"/>
    </row>
    <row r="32" spans="1:35" ht="14" thickBot="1" x14ac:dyDescent="0.2">
      <c r="A32" s="28"/>
      <c r="B32" s="29"/>
      <c r="C32" s="17"/>
      <c r="D32" s="18"/>
      <c r="E32" s="94">
        <f t="shared" si="27"/>
        <v>0</v>
      </c>
      <c r="F32" s="95" t="str">
        <f t="shared" si="28"/>
        <v/>
      </c>
      <c r="G32" s="96" t="str">
        <f t="shared" si="29"/>
        <v/>
      </c>
      <c r="H32" s="20"/>
      <c r="I32" s="28"/>
      <c r="J32" s="29"/>
      <c r="K32" s="17"/>
      <c r="L32" s="18"/>
      <c r="M32" s="4">
        <f t="shared" si="30"/>
        <v>0</v>
      </c>
      <c r="N32" s="4" t="str">
        <f t="shared" si="31"/>
        <v/>
      </c>
      <c r="O32" s="4" t="str">
        <f t="shared" si="32"/>
        <v/>
      </c>
      <c r="P32" s="4"/>
      <c r="Q32" s="4"/>
      <c r="R32" s="4"/>
      <c r="S32" s="4"/>
      <c r="T32" s="4"/>
      <c r="U32" s="4"/>
      <c r="V32" s="4"/>
      <c r="W32" s="4"/>
      <c r="X32" s="4"/>
      <c r="Y32" s="4"/>
      <c r="Z32" s="4"/>
      <c r="AA32" s="72"/>
      <c r="AB32" s="24"/>
      <c r="AC32" s="32"/>
      <c r="AD32" s="11">
        <f t="shared" si="33"/>
        <v>0</v>
      </c>
      <c r="AE32" s="11" t="str">
        <f t="shared" si="34"/>
        <v/>
      </c>
      <c r="AF32" s="11" t="str">
        <f t="shared" si="35"/>
        <v/>
      </c>
      <c r="AG32" s="33"/>
      <c r="AH32" s="102"/>
      <c r="AI32" s="117"/>
    </row>
    <row r="33" spans="1:35" ht="14" thickBot="1" x14ac:dyDescent="0.2">
      <c r="A33" s="28"/>
      <c r="B33" s="29"/>
      <c r="C33" s="17"/>
      <c r="D33" s="18"/>
      <c r="E33" s="94">
        <f t="shared" si="27"/>
        <v>0</v>
      </c>
      <c r="F33" s="95" t="str">
        <f t="shared" si="28"/>
        <v/>
      </c>
      <c r="G33" s="96" t="str">
        <f t="shared" si="29"/>
        <v/>
      </c>
      <c r="H33" s="20"/>
      <c r="I33" s="28"/>
      <c r="J33" s="29"/>
      <c r="K33" s="17"/>
      <c r="L33" s="18"/>
      <c r="M33" s="4">
        <f t="shared" si="30"/>
        <v>0</v>
      </c>
      <c r="N33" s="4" t="str">
        <f t="shared" si="31"/>
        <v/>
      </c>
      <c r="O33" s="4" t="str">
        <f t="shared" si="32"/>
        <v/>
      </c>
      <c r="P33" s="4"/>
      <c r="Q33" s="4"/>
      <c r="R33" s="4"/>
      <c r="S33" s="4"/>
      <c r="T33" s="4"/>
      <c r="U33" s="4"/>
      <c r="V33" s="4"/>
      <c r="W33" s="4"/>
      <c r="X33" s="4"/>
      <c r="Y33" s="4"/>
      <c r="Z33" s="4"/>
      <c r="AA33" s="72"/>
      <c r="AB33" s="24"/>
      <c r="AC33" s="73"/>
      <c r="AD33" s="11">
        <f t="shared" si="33"/>
        <v>0</v>
      </c>
      <c r="AE33" s="11" t="str">
        <f t="shared" si="34"/>
        <v/>
      </c>
      <c r="AF33" s="11" t="str">
        <f t="shared" si="35"/>
        <v/>
      </c>
      <c r="AG33" s="33"/>
      <c r="AH33" s="102"/>
      <c r="AI33" s="102"/>
    </row>
    <row r="34" spans="1:35" ht="14" thickBot="1" x14ac:dyDescent="0.2">
      <c r="A34" s="28"/>
      <c r="B34" s="29"/>
      <c r="C34" s="17"/>
      <c r="D34" s="18"/>
      <c r="E34" s="94">
        <f t="shared" si="27"/>
        <v>0</v>
      </c>
      <c r="F34" s="95" t="str">
        <f t="shared" si="28"/>
        <v/>
      </c>
      <c r="G34" s="96" t="str">
        <f t="shared" si="29"/>
        <v/>
      </c>
      <c r="H34" s="20"/>
      <c r="I34" s="28"/>
      <c r="J34" s="29"/>
      <c r="K34" s="17"/>
      <c r="L34" s="18"/>
      <c r="M34" s="4">
        <f t="shared" si="30"/>
        <v>0</v>
      </c>
      <c r="N34" s="4" t="str">
        <f t="shared" si="31"/>
        <v/>
      </c>
      <c r="O34" s="4" t="str">
        <f t="shared" si="32"/>
        <v/>
      </c>
      <c r="P34" s="4"/>
      <c r="Q34" s="4"/>
      <c r="R34" s="4"/>
      <c r="S34" s="4"/>
      <c r="T34" s="4"/>
      <c r="U34" s="4"/>
      <c r="V34" s="4"/>
      <c r="W34" s="4"/>
      <c r="X34" s="4"/>
      <c r="Y34" s="4"/>
      <c r="Z34" s="4"/>
      <c r="AA34" s="16"/>
      <c r="AB34" s="34"/>
      <c r="AC34" s="25"/>
      <c r="AD34" s="11"/>
      <c r="AE34" s="11"/>
      <c r="AF34" s="11"/>
      <c r="AG34" s="33"/>
      <c r="AH34" s="26"/>
      <c r="AI34" s="26"/>
    </row>
    <row r="35" spans="1:35" ht="14" thickBot="1" x14ac:dyDescent="0.2">
      <c r="A35" s="28"/>
      <c r="B35" s="29"/>
      <c r="C35" s="17"/>
      <c r="D35" s="18"/>
      <c r="E35" s="94">
        <f t="shared" si="27"/>
        <v>0</v>
      </c>
      <c r="F35" s="95" t="str">
        <f t="shared" si="28"/>
        <v/>
      </c>
      <c r="G35" s="96" t="str">
        <f t="shared" si="29"/>
        <v/>
      </c>
      <c r="H35" s="20"/>
      <c r="I35" s="28"/>
      <c r="J35" s="29"/>
      <c r="K35" s="17"/>
      <c r="L35" s="18"/>
      <c r="M35" s="4">
        <f t="shared" si="30"/>
        <v>0</v>
      </c>
      <c r="N35" s="4" t="str">
        <f t="shared" si="31"/>
        <v/>
      </c>
      <c r="O35" s="4" t="str">
        <f t="shared" si="32"/>
        <v/>
      </c>
      <c r="P35" s="4"/>
      <c r="Q35" s="4"/>
      <c r="R35" s="4"/>
      <c r="S35" s="4"/>
      <c r="T35" s="4"/>
      <c r="U35" s="4"/>
      <c r="V35" s="4"/>
      <c r="W35" s="4"/>
      <c r="X35" s="4"/>
      <c r="Y35" s="4"/>
      <c r="Z35" s="4"/>
      <c r="AA35" s="3" t="s">
        <v>71</v>
      </c>
      <c r="AB35" s="3"/>
      <c r="AC35" s="3"/>
      <c r="AD35" s="3"/>
      <c r="AE35" s="3"/>
      <c r="AF35" s="3"/>
      <c r="AG35" s="3"/>
      <c r="AH35" s="3"/>
      <c r="AI35" s="4"/>
    </row>
    <row r="36" spans="1:35" ht="14" thickBot="1" x14ac:dyDescent="0.2">
      <c r="A36" s="28"/>
      <c r="B36" s="29"/>
      <c r="C36" s="17"/>
      <c r="D36" s="18"/>
      <c r="E36" s="94">
        <f t="shared" si="27"/>
        <v>0</v>
      </c>
      <c r="F36" s="95" t="str">
        <f t="shared" si="28"/>
        <v/>
      </c>
      <c r="G36" s="96" t="str">
        <f t="shared" si="29"/>
        <v/>
      </c>
      <c r="H36" s="20"/>
      <c r="I36" s="28"/>
      <c r="J36" s="29"/>
      <c r="K36" s="17"/>
      <c r="L36" s="18"/>
      <c r="M36" s="4">
        <f t="shared" si="30"/>
        <v>0</v>
      </c>
      <c r="N36" s="4" t="str">
        <f t="shared" si="31"/>
        <v/>
      </c>
      <c r="O36" s="4" t="str">
        <f t="shared" si="32"/>
        <v/>
      </c>
      <c r="P36" s="4"/>
      <c r="Q36" s="4"/>
      <c r="R36" s="4"/>
      <c r="S36" s="4"/>
      <c r="T36" s="4"/>
      <c r="U36" s="4"/>
      <c r="V36" s="4"/>
      <c r="W36" s="4"/>
      <c r="X36" s="4"/>
      <c r="Y36" s="4"/>
      <c r="Z36" s="4"/>
      <c r="AA36" s="3"/>
      <c r="AB36" s="34"/>
      <c r="AC36" s="70"/>
      <c r="AD36">
        <f t="shared" ref="AD36:AD38" si="36">IF(AG36&lt;&gt;"",AG36,3)*IF(AC36="A",4,IF(AC36="B",3,IF(AC36="C",2,IF(AC36="D",1,IF(AND(AC36&gt;=0,AC36&lt;=4,ISNUMBER(AC36)),AC36,0)))))</f>
        <v>0</v>
      </c>
      <c r="AE36" t="str">
        <f t="shared" ref="AE36:AE38" si="37">IF(OR(AC36="A",AC36="B",AC36="C",AC36="D",AC36="F",AND(AC36&gt;=0,AC36&lt;=4,ISNUMBER(AC36))),IF(AG36&lt;&gt;"",AG36,3),"")</f>
        <v/>
      </c>
      <c r="AF36" t="str">
        <f t="shared" ref="AF36:AF38" si="38">IF(OR(AC36="A",AC36="B",AC36="C",AC36="D",AC36="P",AND(AC36&gt;=0,AC36&lt;=4,ISNUMBER(AC36))),IF(AG36&lt;&gt;"",AG36,3),"")</f>
        <v/>
      </c>
      <c r="AG36" s="16"/>
      <c r="AH36" s="129"/>
      <c r="AI36" s="129"/>
    </row>
    <row r="37" spans="1:35" ht="14" thickBot="1" x14ac:dyDescent="0.2">
      <c r="A37" s="28"/>
      <c r="B37" s="29"/>
      <c r="C37" s="17"/>
      <c r="D37" s="18"/>
      <c r="E37" s="94">
        <f t="shared" si="27"/>
        <v>0</v>
      </c>
      <c r="F37" s="95" t="str">
        <f t="shared" si="28"/>
        <v/>
      </c>
      <c r="G37" s="96" t="str">
        <f t="shared" si="29"/>
        <v/>
      </c>
      <c r="H37" s="20"/>
      <c r="I37" s="28"/>
      <c r="J37" s="29"/>
      <c r="K37" s="17"/>
      <c r="L37" s="18"/>
      <c r="M37" s="4">
        <f t="shared" si="30"/>
        <v>0</v>
      </c>
      <c r="N37" s="4" t="str">
        <f t="shared" si="31"/>
        <v/>
      </c>
      <c r="O37" s="4" t="str">
        <f t="shared" si="32"/>
        <v/>
      </c>
      <c r="P37" s="4"/>
      <c r="Q37" s="4"/>
      <c r="R37" s="4"/>
      <c r="S37" s="4"/>
      <c r="T37" s="4"/>
      <c r="U37" s="4"/>
      <c r="V37" s="4"/>
      <c r="W37" s="4"/>
      <c r="X37" s="4"/>
      <c r="Y37" s="4"/>
      <c r="Z37" s="4"/>
      <c r="AA37" s="3"/>
      <c r="AB37" s="34"/>
      <c r="AC37" s="70"/>
      <c r="AD37">
        <f t="shared" si="36"/>
        <v>0</v>
      </c>
      <c r="AE37" t="str">
        <f t="shared" si="37"/>
        <v/>
      </c>
      <c r="AF37" t="str">
        <f t="shared" si="38"/>
        <v/>
      </c>
      <c r="AG37" s="16"/>
      <c r="AH37" s="129"/>
      <c r="AI37" s="129"/>
    </row>
    <row r="38" spans="1:35" ht="14" thickBot="1" x14ac:dyDescent="0.2">
      <c r="A38" s="28"/>
      <c r="B38" s="29"/>
      <c r="C38" s="17"/>
      <c r="D38" s="18"/>
      <c r="E38" s="94">
        <f t="shared" si="27"/>
        <v>0</v>
      </c>
      <c r="F38" s="95" t="str">
        <f t="shared" si="28"/>
        <v/>
      </c>
      <c r="G38" s="96" t="str">
        <f t="shared" si="29"/>
        <v/>
      </c>
      <c r="H38" s="20"/>
      <c r="I38" s="28"/>
      <c r="J38" s="29"/>
      <c r="K38" s="17"/>
      <c r="L38" s="18"/>
      <c r="M38" s="4">
        <f t="shared" si="30"/>
        <v>0</v>
      </c>
      <c r="N38" s="4" t="str">
        <f t="shared" si="31"/>
        <v/>
      </c>
      <c r="O38" s="4" t="str">
        <f t="shared" si="32"/>
        <v/>
      </c>
      <c r="P38" s="4"/>
      <c r="Q38" s="4"/>
      <c r="R38" s="4"/>
      <c r="S38" s="4"/>
      <c r="T38" s="4"/>
      <c r="U38" s="4"/>
      <c r="V38" s="4"/>
      <c r="W38" s="4"/>
      <c r="X38" s="4"/>
      <c r="Y38" s="4"/>
      <c r="Z38" s="4"/>
      <c r="AA38" s="3"/>
      <c r="AB38" s="34"/>
      <c r="AC38" s="70"/>
      <c r="AD38">
        <f t="shared" si="36"/>
        <v>0</v>
      </c>
      <c r="AE38" t="str">
        <f t="shared" si="37"/>
        <v/>
      </c>
      <c r="AF38" t="str">
        <f t="shared" si="38"/>
        <v/>
      </c>
      <c r="AG38" s="16"/>
      <c r="AH38" s="129"/>
      <c r="AI38" s="129"/>
    </row>
    <row r="39" spans="1:35" ht="14" thickBot="1" x14ac:dyDescent="0.2">
      <c r="A39" s="28"/>
      <c r="B39" s="29"/>
      <c r="C39" s="17"/>
      <c r="D39" s="18"/>
      <c r="E39" s="94">
        <f t="shared" si="27"/>
        <v>0</v>
      </c>
      <c r="F39" s="95" t="str">
        <f t="shared" si="28"/>
        <v/>
      </c>
      <c r="G39" s="96" t="str">
        <f t="shared" si="29"/>
        <v/>
      </c>
      <c r="H39" s="20"/>
      <c r="I39" s="28"/>
      <c r="J39" s="29"/>
      <c r="K39" s="17"/>
      <c r="L39" s="18"/>
      <c r="M39" s="4">
        <f t="shared" si="30"/>
        <v>0</v>
      </c>
      <c r="N39" s="4" t="str">
        <f t="shared" si="31"/>
        <v/>
      </c>
      <c r="O39" s="4" t="str">
        <f t="shared" si="32"/>
        <v/>
      </c>
      <c r="P39" s="4"/>
      <c r="Q39" s="4"/>
      <c r="R39" s="4"/>
      <c r="S39" s="4"/>
      <c r="T39" s="4"/>
      <c r="U39" s="4"/>
      <c r="V39" s="4"/>
      <c r="W39" s="4"/>
      <c r="X39" s="4"/>
      <c r="Y39" s="4"/>
      <c r="Z39" s="4"/>
      <c r="AA39" s="3"/>
    </row>
    <row r="40" spans="1:35" ht="14" thickBot="1" x14ac:dyDescent="0.2">
      <c r="A40" s="28"/>
      <c r="B40" s="29"/>
      <c r="C40" s="17"/>
      <c r="D40" s="18"/>
      <c r="E40" s="94">
        <f t="shared" si="27"/>
        <v>0</v>
      </c>
      <c r="F40" s="95" t="str">
        <f t="shared" si="28"/>
        <v/>
      </c>
      <c r="G40" s="96" t="str">
        <f t="shared" si="29"/>
        <v/>
      </c>
      <c r="H40" s="20"/>
      <c r="I40" s="28"/>
      <c r="J40" s="29"/>
      <c r="K40" s="17"/>
      <c r="L40" s="18"/>
      <c r="M40" s="4">
        <f t="shared" si="30"/>
        <v>0</v>
      </c>
      <c r="N40" s="4" t="str">
        <f t="shared" si="31"/>
        <v/>
      </c>
      <c r="O40" s="4" t="str">
        <f t="shared" si="32"/>
        <v/>
      </c>
      <c r="P40" s="4"/>
      <c r="Q40" s="4"/>
      <c r="R40" s="4"/>
      <c r="S40" s="4"/>
      <c r="T40" s="4"/>
      <c r="U40" s="4"/>
      <c r="V40" s="4"/>
      <c r="W40" s="4"/>
      <c r="X40" s="4"/>
      <c r="Y40" s="4"/>
      <c r="Z40" s="4"/>
      <c r="AA40" s="9"/>
      <c r="AB40" s="26"/>
      <c r="AC40" s="25"/>
      <c r="AD40" s="11"/>
      <c r="AE40" s="11"/>
      <c r="AF40" s="11"/>
      <c r="AG40" s="33"/>
      <c r="AH40" s="26"/>
      <c r="AI40" s="26"/>
    </row>
    <row r="41" spans="1:35" ht="14" thickBot="1" x14ac:dyDescent="0.2">
      <c r="A41" s="28"/>
      <c r="B41" s="29"/>
      <c r="C41" s="17"/>
      <c r="D41" s="18"/>
      <c r="E41" s="94">
        <f t="shared" si="27"/>
        <v>0</v>
      </c>
      <c r="F41" s="95" t="str">
        <f t="shared" si="28"/>
        <v/>
      </c>
      <c r="G41" s="96" t="str">
        <f t="shared" si="29"/>
        <v/>
      </c>
      <c r="H41" s="20"/>
      <c r="I41" s="28"/>
      <c r="J41" s="29"/>
      <c r="K41" s="17"/>
      <c r="L41" s="18"/>
      <c r="M41" s="4">
        <f t="shared" si="30"/>
        <v>0</v>
      </c>
      <c r="N41" s="4" t="str">
        <f t="shared" si="31"/>
        <v/>
      </c>
      <c r="O41" s="4" t="str">
        <f t="shared" si="32"/>
        <v/>
      </c>
      <c r="P41" s="4"/>
      <c r="Z41" s="4"/>
      <c r="AA41" s="27"/>
      <c r="AB41" s="24"/>
      <c r="AC41" s="73"/>
      <c r="AD41" s="11">
        <f t="shared" ref="AD41:AD43" si="39">IF(AG41&lt;&gt;"",AG41,3)*IF(AC41="A",4,IF(AC41="B",3,IF(AC41="C",2,IF(AC41="D",1,IF(AND(AC41&gt;=0,AC41&lt;=4,ISNUMBER(AC41)),AC41,0)))))</f>
        <v>0</v>
      </c>
      <c r="AE41" s="11" t="str">
        <f t="shared" ref="AE41:AE43" si="40">IF(OR(AC41="A",AC41="B",AC41="C",AC41="D",AC41="F",AND(AC41&gt;=0,AC41&lt;=4,ISNUMBER(AC41))),IF(AG41&lt;&gt;"",AG41,3),"")</f>
        <v/>
      </c>
      <c r="AF41" s="11" t="str">
        <f t="shared" ref="AF41:AF43" si="41">IF(OR(AC41="A",AC41="B",AC41="C",AC41="D",AC41="P",AND(AC41&gt;=0,AC41&lt;=4,ISNUMBER(AC41))),IF(AG41&lt;&gt;"",AG41,3),"")</f>
        <v/>
      </c>
      <c r="AG41" s="33"/>
      <c r="AH41" s="102"/>
      <c r="AI41" s="102"/>
    </row>
    <row r="42" spans="1:35" ht="14" thickBot="1" x14ac:dyDescent="0.2">
      <c r="A42" s="28"/>
      <c r="B42" s="29"/>
      <c r="C42" s="17"/>
      <c r="D42" s="18"/>
      <c r="E42" s="94">
        <f t="shared" si="27"/>
        <v>0</v>
      </c>
      <c r="F42" s="95" t="str">
        <f t="shared" si="28"/>
        <v/>
      </c>
      <c r="G42" s="96" t="str">
        <f t="shared" si="29"/>
        <v/>
      </c>
      <c r="H42" s="20"/>
      <c r="I42" s="28"/>
      <c r="J42" s="29"/>
      <c r="K42" s="17"/>
      <c r="L42" s="18"/>
      <c r="M42" s="4">
        <f t="shared" si="30"/>
        <v>0</v>
      </c>
      <c r="N42" s="4" t="str">
        <f t="shared" si="31"/>
        <v/>
      </c>
      <c r="O42" s="4" t="str">
        <f t="shared" si="32"/>
        <v/>
      </c>
      <c r="P42" s="4"/>
      <c r="Z42" s="4"/>
      <c r="AA42" s="11"/>
      <c r="AB42" s="24"/>
      <c r="AC42" s="73"/>
      <c r="AD42" s="11">
        <f t="shared" si="39"/>
        <v>0</v>
      </c>
      <c r="AE42" s="11" t="str">
        <f t="shared" si="40"/>
        <v/>
      </c>
      <c r="AF42" s="11" t="str">
        <f t="shared" si="41"/>
        <v/>
      </c>
      <c r="AG42" s="33"/>
      <c r="AH42" s="102"/>
      <c r="AI42" s="102"/>
    </row>
    <row r="43" spans="1:35" ht="14" thickBot="1" x14ac:dyDescent="0.2">
      <c r="A43" s="28"/>
      <c r="B43" s="29"/>
      <c r="C43" s="17"/>
      <c r="D43" s="18"/>
      <c r="E43" s="94">
        <f t="shared" si="27"/>
        <v>0</v>
      </c>
      <c r="F43" s="95" t="str">
        <f t="shared" si="28"/>
        <v/>
      </c>
      <c r="G43" s="96" t="str">
        <f t="shared" si="29"/>
        <v/>
      </c>
      <c r="H43" s="20"/>
      <c r="I43" s="28"/>
      <c r="J43" s="29"/>
      <c r="K43" s="17"/>
      <c r="L43" s="18"/>
      <c r="M43" s="4">
        <f t="shared" si="30"/>
        <v>0</v>
      </c>
      <c r="N43" s="4" t="str">
        <f t="shared" si="31"/>
        <v/>
      </c>
      <c r="O43" s="4" t="str">
        <f t="shared" si="32"/>
        <v/>
      </c>
      <c r="P43" s="4"/>
      <c r="Z43" s="4"/>
      <c r="AA43" s="11"/>
      <c r="AB43" s="24"/>
      <c r="AC43" s="73"/>
      <c r="AD43" s="11">
        <f t="shared" si="39"/>
        <v>0</v>
      </c>
      <c r="AE43" s="11" t="str">
        <f t="shared" si="40"/>
        <v/>
      </c>
      <c r="AF43" s="11" t="str">
        <f t="shared" si="41"/>
        <v/>
      </c>
      <c r="AG43" s="33"/>
      <c r="AH43" s="102"/>
      <c r="AI43" s="102"/>
    </row>
    <row r="44" spans="1:35" ht="14" thickBot="1" x14ac:dyDescent="0.2">
      <c r="A44" s="28"/>
      <c r="B44" s="29"/>
      <c r="C44" s="17"/>
      <c r="D44" s="18"/>
      <c r="E44" s="97">
        <f t="shared" si="27"/>
        <v>0</v>
      </c>
      <c r="F44" s="98" t="str">
        <f t="shared" si="28"/>
        <v/>
      </c>
      <c r="G44" s="99" t="str">
        <f t="shared" si="29"/>
        <v/>
      </c>
      <c r="H44" s="20"/>
      <c r="I44" s="28"/>
      <c r="J44" s="29"/>
      <c r="K44" s="17"/>
      <c r="L44" s="18"/>
      <c r="M44" s="4">
        <f t="shared" si="30"/>
        <v>0</v>
      </c>
      <c r="N44" s="4" t="str">
        <f t="shared" si="31"/>
        <v/>
      </c>
      <c r="O44" s="4" t="str">
        <f t="shared" si="32"/>
        <v/>
      </c>
      <c r="P44" s="4"/>
      <c r="Z44" s="4"/>
      <c r="AA44" s="11"/>
      <c r="AB44" s="24"/>
      <c r="AC44" s="73"/>
      <c r="AD44" s="11">
        <f t="shared" ref="AD44" si="42">IF(AG44&lt;&gt;"",AG44,3)*IF(AC44="A",4,IF(AC44="B",3,IF(AC44="C",2,IF(AC44="D",1,IF(AND(AC44&gt;=0,AC44&lt;=4,ISNUMBER(AC44)),AC44,0)))))</f>
        <v>0</v>
      </c>
      <c r="AE44" s="11" t="str">
        <f t="shared" ref="AE44" si="43">IF(OR(AC44="A",AC44="B",AC44="C",AC44="D",AC44="F",AND(AC44&gt;=0,AC44&lt;=4,ISNUMBER(AC44))),IF(AG44&lt;&gt;"",AG44,3),"")</f>
        <v/>
      </c>
      <c r="AF44" s="11" t="str">
        <f t="shared" ref="AF44" si="44">IF(OR(AC44="A",AC44="B",AC44="C",AC44="D",AC44="P",AND(AC44&gt;=0,AC44&lt;=4,ISNUMBER(AC44))),IF(AG44&lt;&gt;"",AG44,3),"")</f>
        <v/>
      </c>
      <c r="AG44" s="33"/>
      <c r="AH44" s="102"/>
      <c r="AI44" s="102"/>
    </row>
  </sheetData>
  <sheetProtection algorithmName="SHA-512" hashValue="uUY9A46iMUvSU0OkcB2DgdJytGH+W6AcGXW/FYuAcHRlUqUp/z8IjTBPNk5+RlgYuYMvFbuAWGS7lfc8vb2tHQ==" saltValue="+6U0BX9hhyrZlSkaVxzrBg==" spinCount="100000" sheet="1" objects="1" scenarios="1"/>
  <mergeCells count="84">
    <mergeCell ref="AH12:AI12"/>
    <mergeCell ref="AH13:AI13"/>
    <mergeCell ref="AH41:AI41"/>
    <mergeCell ref="AH42:AI42"/>
    <mergeCell ref="AH43:AI43"/>
    <mergeCell ref="AH38:AI38"/>
    <mergeCell ref="AH36:AI36"/>
    <mergeCell ref="AH37:AI37"/>
    <mergeCell ref="AH30:AI30"/>
    <mergeCell ref="AH33:AI33"/>
    <mergeCell ref="AH32:AI32"/>
    <mergeCell ref="AH31:AI31"/>
    <mergeCell ref="AH29:AI29"/>
    <mergeCell ref="AH28:AI28"/>
    <mergeCell ref="AH15:AI15"/>
    <mergeCell ref="AH14:AI14"/>
    <mergeCell ref="AR16:AS16"/>
    <mergeCell ref="I23:L23"/>
    <mergeCell ref="Q18:R18"/>
    <mergeCell ref="Q19:R19"/>
    <mergeCell ref="Q20:R20"/>
    <mergeCell ref="AH20:AI20"/>
    <mergeCell ref="AH16:AI16"/>
    <mergeCell ref="AH17:AI17"/>
    <mergeCell ref="AH18:AI18"/>
    <mergeCell ref="AH19:AI19"/>
    <mergeCell ref="I17:L17"/>
    <mergeCell ref="I19:L19"/>
    <mergeCell ref="I16:L16"/>
    <mergeCell ref="I18:L18"/>
    <mergeCell ref="X11:Y11"/>
    <mergeCell ref="X12:Y12"/>
    <mergeCell ref="C10:D10"/>
    <mergeCell ref="C11:D11"/>
    <mergeCell ref="I10:L10"/>
    <mergeCell ref="I11:L11"/>
    <mergeCell ref="X10:Y10"/>
    <mergeCell ref="I12:L12"/>
    <mergeCell ref="Q25:R25"/>
    <mergeCell ref="C13:D13"/>
    <mergeCell ref="X13:Y13"/>
    <mergeCell ref="X14:Y14"/>
    <mergeCell ref="I13:L13"/>
    <mergeCell ref="Q22:R22"/>
    <mergeCell ref="I21:L21"/>
    <mergeCell ref="I20:L20"/>
    <mergeCell ref="C21:D21"/>
    <mergeCell ref="C23:D23"/>
    <mergeCell ref="Q23:R23"/>
    <mergeCell ref="C18:D18"/>
    <mergeCell ref="C20:D20"/>
    <mergeCell ref="C19:D19"/>
    <mergeCell ref="C17:D17"/>
    <mergeCell ref="C16:D16"/>
    <mergeCell ref="AG1:AI1"/>
    <mergeCell ref="AH9:AI9"/>
    <mergeCell ref="B1:Q1"/>
    <mergeCell ref="X7:Y7"/>
    <mergeCell ref="I7:L7"/>
    <mergeCell ref="S1:Y1"/>
    <mergeCell ref="I8:L8"/>
    <mergeCell ref="I9:L9"/>
    <mergeCell ref="C7:D7"/>
    <mergeCell ref="Z1:AB1"/>
    <mergeCell ref="C8:D8"/>
    <mergeCell ref="C9:D9"/>
    <mergeCell ref="X8:Y8"/>
    <mergeCell ref="X9:Y9"/>
    <mergeCell ref="AH44:AI44"/>
    <mergeCell ref="AH10:AI10"/>
    <mergeCell ref="AH11:AI11"/>
    <mergeCell ref="C12:D12"/>
    <mergeCell ref="I14:L14"/>
    <mergeCell ref="C15:D15"/>
    <mergeCell ref="I15:L15"/>
    <mergeCell ref="C14:D14"/>
    <mergeCell ref="Q16:W16"/>
    <mergeCell ref="A25:L25"/>
    <mergeCell ref="Q21:R21"/>
    <mergeCell ref="I24:L24"/>
    <mergeCell ref="C24:D24"/>
    <mergeCell ref="C22:D22"/>
    <mergeCell ref="I22:L22"/>
    <mergeCell ref="Q24:R24"/>
  </mergeCells>
  <phoneticPr fontId="0" type="noConversion"/>
  <conditionalFormatting sqref="AA28:AA33 A20:A24 AA9:AA17 AA21 Q7:Q8 Q10:Q11 AA40:AA44">
    <cfRule type="expression" dxfId="135" priority="521" stopIfTrue="1">
      <formula>(C7="")</formula>
    </cfRule>
  </conditionalFormatting>
  <conditionalFormatting sqref="AB28:AB33 B20:B24 AB9:AB17 AB21 R7:R8 R10:R11 AB40:AB44">
    <cfRule type="expression" dxfId="134" priority="318" stopIfTrue="1">
      <formula>(C7="")</formula>
    </cfRule>
  </conditionalFormatting>
  <conditionalFormatting sqref="A22">
    <cfRule type="expression" dxfId="133" priority="255" stopIfTrue="1">
      <formula>(C22="")</formula>
    </cfRule>
  </conditionalFormatting>
  <conditionalFormatting sqref="B22">
    <cfRule type="expression" dxfId="132" priority="254" stopIfTrue="1">
      <formula>(C22="")</formula>
    </cfRule>
  </conditionalFormatting>
  <conditionalFormatting sqref="AA12">
    <cfRule type="expression" dxfId="131" priority="238" stopIfTrue="1">
      <formula>(AC12="")</formula>
    </cfRule>
  </conditionalFormatting>
  <conditionalFormatting sqref="AB12">
    <cfRule type="expression" dxfId="130" priority="237" stopIfTrue="1">
      <formula>(AC12="")</formula>
    </cfRule>
  </conditionalFormatting>
  <conditionalFormatting sqref="AL16">
    <cfRule type="expression" dxfId="129" priority="225" stopIfTrue="1">
      <formula>(AM16="")</formula>
    </cfRule>
  </conditionalFormatting>
  <conditionalFormatting sqref="AA32:AA33">
    <cfRule type="expression" dxfId="128" priority="811" stopIfTrue="1">
      <formula>(AC30="")</formula>
    </cfRule>
  </conditionalFormatting>
  <conditionalFormatting sqref="AA28:AA31">
    <cfRule type="expression" dxfId="127" priority="204" stopIfTrue="1">
      <formula>(AC28="")</formula>
    </cfRule>
  </conditionalFormatting>
  <conditionalFormatting sqref="AA28">
    <cfRule type="expression" dxfId="126" priority="200" stopIfTrue="1">
      <formula>(AC28="")</formula>
    </cfRule>
  </conditionalFormatting>
  <conditionalFormatting sqref="AA29:AA30">
    <cfRule type="expression" dxfId="125" priority="199" stopIfTrue="1">
      <formula>(AC29="")</formula>
    </cfRule>
  </conditionalFormatting>
  <conditionalFormatting sqref="AB29:AB30">
    <cfRule type="expression" dxfId="124" priority="198" stopIfTrue="1">
      <formula>(AC29="")</formula>
    </cfRule>
  </conditionalFormatting>
  <conditionalFormatting sqref="AB30">
    <cfRule type="expression" dxfId="123" priority="197" stopIfTrue="1">
      <formula>(AD30="")</formula>
    </cfRule>
  </conditionalFormatting>
  <conditionalFormatting sqref="AC30">
    <cfRule type="expression" dxfId="122" priority="196" stopIfTrue="1">
      <formula>(AD30="")</formula>
    </cfRule>
  </conditionalFormatting>
  <conditionalFormatting sqref="AA30">
    <cfRule type="expression" dxfId="121" priority="195" stopIfTrue="1">
      <formula>(AC30="")</formula>
    </cfRule>
  </conditionalFormatting>
  <conditionalFormatting sqref="AB30">
    <cfRule type="expression" dxfId="120" priority="194" stopIfTrue="1">
      <formula>(AC30="")</formula>
    </cfRule>
  </conditionalFormatting>
  <conditionalFormatting sqref="AC33">
    <cfRule type="expression" dxfId="119" priority="169" stopIfTrue="1">
      <formula>(AD33="")</formula>
    </cfRule>
  </conditionalFormatting>
  <conditionalFormatting sqref="AG28:AG34 AG40:AG41 H20:H24 AG9:AG17 AG19:AG21 W7:W8 W10:W11">
    <cfRule type="expression" dxfId="118" priority="162" stopIfTrue="1">
      <formula>H7&lt;&gt;""</formula>
    </cfRule>
  </conditionalFormatting>
  <conditionalFormatting sqref="AB40">
    <cfRule type="expression" dxfId="117" priority="147" stopIfTrue="1">
      <formula>(AD40="")</formula>
    </cfRule>
    <cfRule type="expression" dxfId="116" priority="148" stopIfTrue="1">
      <formula>(NOT(OR(AD40="A",AD40="B",AD40="C",AD40="D",AD40="X",AD40="P")))</formula>
    </cfRule>
  </conditionalFormatting>
  <conditionalFormatting sqref="AB40">
    <cfRule type="expression" dxfId="115" priority="143" stopIfTrue="1">
      <formula>(AC40="")</formula>
    </cfRule>
  </conditionalFormatting>
  <conditionalFormatting sqref="AA36">
    <cfRule type="expression" dxfId="114" priority="141" stopIfTrue="1">
      <formula>(AC36="")</formula>
    </cfRule>
  </conditionalFormatting>
  <conditionalFormatting sqref="AA37:AA38">
    <cfRule type="expression" dxfId="113" priority="140" stopIfTrue="1">
      <formula>(AC37="")</formula>
    </cfRule>
  </conditionalFormatting>
  <conditionalFormatting sqref="AB37:AB38">
    <cfRule type="expression" dxfId="112" priority="139" stopIfTrue="1">
      <formula>(AC37="")</formula>
    </cfRule>
  </conditionalFormatting>
  <conditionalFormatting sqref="AB38">
    <cfRule type="expression" dxfId="111" priority="138" stopIfTrue="1">
      <formula>(AD38="")</formula>
    </cfRule>
  </conditionalFormatting>
  <conditionalFormatting sqref="AC38">
    <cfRule type="expression" dxfId="110" priority="137" stopIfTrue="1">
      <formula>(AD38="")</formula>
    </cfRule>
  </conditionalFormatting>
  <conditionalFormatting sqref="AA38">
    <cfRule type="expression" dxfId="109" priority="136" stopIfTrue="1">
      <formula>(AC38="")</formula>
    </cfRule>
  </conditionalFormatting>
  <conditionalFormatting sqref="AB38">
    <cfRule type="expression" dxfId="108" priority="135" stopIfTrue="1">
      <formula>(AC38="")</formula>
    </cfRule>
  </conditionalFormatting>
  <conditionalFormatting sqref="AB40">
    <cfRule type="expression" dxfId="107" priority="133" stopIfTrue="1">
      <formula>(AD40="")</formula>
    </cfRule>
  </conditionalFormatting>
  <conditionalFormatting sqref="AC40">
    <cfRule type="expression" dxfId="106" priority="132" stopIfTrue="1">
      <formula>(AD40="")</formula>
    </cfRule>
  </conditionalFormatting>
  <conditionalFormatting sqref="AB40">
    <cfRule type="expression" dxfId="105" priority="131" stopIfTrue="1">
      <formula>(AC40="")</formula>
    </cfRule>
  </conditionalFormatting>
  <conditionalFormatting sqref="AA39">
    <cfRule type="expression" dxfId="104" priority="1075" stopIfTrue="1">
      <formula>(#REF!="")</formula>
    </cfRule>
  </conditionalFormatting>
  <conditionalFormatting sqref="AB41">
    <cfRule type="expression" dxfId="103" priority="122" stopIfTrue="1">
      <formula>(AC41="")</formula>
    </cfRule>
  </conditionalFormatting>
  <conditionalFormatting sqref="AB41">
    <cfRule type="expression" dxfId="102" priority="120" stopIfTrue="1">
      <formula>(AD41="")</formula>
    </cfRule>
  </conditionalFormatting>
  <conditionalFormatting sqref="AB41">
    <cfRule type="expression" dxfId="101" priority="119" stopIfTrue="1">
      <formula>(AC41="")</formula>
    </cfRule>
  </conditionalFormatting>
  <conditionalFormatting sqref="AB41">
    <cfRule type="expression" dxfId="100" priority="118" stopIfTrue="1">
      <formula>(AC41="")</formula>
    </cfRule>
  </conditionalFormatting>
  <conditionalFormatting sqref="AB41">
    <cfRule type="expression" dxfId="99" priority="117" stopIfTrue="1">
      <formula>(AD41="")</formula>
    </cfRule>
  </conditionalFormatting>
  <conditionalFormatting sqref="AC41">
    <cfRule type="expression" dxfId="98" priority="116" stopIfTrue="1">
      <formula>(AD41="")</formula>
    </cfRule>
  </conditionalFormatting>
  <conditionalFormatting sqref="AB41">
    <cfRule type="expression" dxfId="97" priority="115" stopIfTrue="1">
      <formula>(AC41="")</formula>
    </cfRule>
  </conditionalFormatting>
  <conditionalFormatting sqref="AB42">
    <cfRule type="expression" dxfId="96" priority="104" stopIfTrue="1">
      <formula>(AC42="")</formula>
    </cfRule>
  </conditionalFormatting>
  <conditionalFormatting sqref="AB42">
    <cfRule type="expression" dxfId="95" priority="103" stopIfTrue="1">
      <formula>(AC42="")</formula>
    </cfRule>
  </conditionalFormatting>
  <conditionalFormatting sqref="AB42">
    <cfRule type="expression" dxfId="94" priority="101" stopIfTrue="1">
      <formula>(AD42="")</formula>
    </cfRule>
  </conditionalFormatting>
  <conditionalFormatting sqref="AB42">
    <cfRule type="expression" dxfId="93" priority="100" stopIfTrue="1">
      <formula>(AC42="")</formula>
    </cfRule>
  </conditionalFormatting>
  <conditionalFormatting sqref="AB42">
    <cfRule type="expression" dxfId="92" priority="99" stopIfTrue="1">
      <formula>(AC42="")</formula>
    </cfRule>
  </conditionalFormatting>
  <conditionalFormatting sqref="AB42">
    <cfRule type="expression" dxfId="91" priority="98" stopIfTrue="1">
      <formula>(AD42="")</formula>
    </cfRule>
  </conditionalFormatting>
  <conditionalFormatting sqref="AC42">
    <cfRule type="expression" dxfId="90" priority="97" stopIfTrue="1">
      <formula>(AD42="")</formula>
    </cfRule>
  </conditionalFormatting>
  <conditionalFormatting sqref="AB42">
    <cfRule type="expression" dxfId="89" priority="96" stopIfTrue="1">
      <formula>(AC42="")</formula>
    </cfRule>
  </conditionalFormatting>
  <conditionalFormatting sqref="AG42">
    <cfRule type="expression" dxfId="88" priority="95" stopIfTrue="1">
      <formula>AG42&lt;&gt;""</formula>
    </cfRule>
  </conditionalFormatting>
  <conditionalFormatting sqref="AB43:AB44">
    <cfRule type="expression" dxfId="87" priority="94" stopIfTrue="1">
      <formula>(AC43="")</formula>
    </cfRule>
  </conditionalFormatting>
  <conditionalFormatting sqref="AB43:AB44">
    <cfRule type="expression" dxfId="86" priority="93" stopIfTrue="1">
      <formula>(AC43="")</formula>
    </cfRule>
  </conditionalFormatting>
  <conditionalFormatting sqref="AB43:AB44">
    <cfRule type="expression" dxfId="85" priority="91" stopIfTrue="1">
      <formula>(AD43="")</formula>
    </cfRule>
  </conditionalFormatting>
  <conditionalFormatting sqref="AB43:AB44">
    <cfRule type="expression" dxfId="84" priority="90" stopIfTrue="1">
      <formula>(AC43="")</formula>
    </cfRule>
  </conditionalFormatting>
  <conditionalFormatting sqref="AB43:AB44">
    <cfRule type="expression" dxfId="83" priority="89" stopIfTrue="1">
      <formula>(AC43="")</formula>
    </cfRule>
  </conditionalFormatting>
  <conditionalFormatting sqref="AB43:AB44">
    <cfRule type="expression" dxfId="82" priority="88" stopIfTrue="1">
      <formula>(AD43="")</formula>
    </cfRule>
  </conditionalFormatting>
  <conditionalFormatting sqref="AC43:AC44">
    <cfRule type="expression" dxfId="81" priority="87" stopIfTrue="1">
      <formula>(AD43="")</formula>
    </cfRule>
  </conditionalFormatting>
  <conditionalFormatting sqref="AB43:AB44">
    <cfRule type="expression" dxfId="80" priority="86" stopIfTrue="1">
      <formula>(AC43="")</formula>
    </cfRule>
  </conditionalFormatting>
  <conditionalFormatting sqref="AG43:AG44">
    <cfRule type="expression" dxfId="79" priority="85" stopIfTrue="1">
      <formula>AG43&lt;&gt;""</formula>
    </cfRule>
  </conditionalFormatting>
  <conditionalFormatting sqref="AA34">
    <cfRule type="expression" dxfId="78" priority="1153" stopIfTrue="1">
      <formula>(AC32="")</formula>
    </cfRule>
  </conditionalFormatting>
  <conditionalFormatting sqref="AA22">
    <cfRule type="expression" dxfId="77" priority="1230" stopIfTrue="1">
      <formula>SUM(AE28:AE33)&lt;18</formula>
    </cfRule>
    <cfRule type="expression" dxfId="76" priority="1231" stopIfTrue="1">
      <formula>SUM(AE28:AE33)&gt;18</formula>
    </cfRule>
  </conditionalFormatting>
  <conditionalFormatting sqref="AA24">
    <cfRule type="expression" dxfId="75" priority="1234" stopIfTrue="1">
      <formula>SUM(AE29:AE34)&lt;18</formula>
    </cfRule>
    <cfRule type="expression" dxfId="74" priority="1235" stopIfTrue="1">
      <formula>SUM(AE29:AE34)&gt;18</formula>
    </cfRule>
  </conditionalFormatting>
  <conditionalFormatting sqref="AA23">
    <cfRule type="expression" dxfId="73" priority="1236" stopIfTrue="1">
      <formula>SUM(AE29:AE34)&lt;18</formula>
    </cfRule>
    <cfRule type="expression" dxfId="72" priority="1237" stopIfTrue="1">
      <formula>SUM(AE29:AE34)&gt;18</formula>
    </cfRule>
  </conditionalFormatting>
  <conditionalFormatting sqref="AA27">
    <cfRule type="expression" dxfId="71" priority="1238" stopIfTrue="1">
      <formula>SUM(AE30:AE35)&lt;18</formula>
    </cfRule>
    <cfRule type="expression" dxfId="70" priority="1239" stopIfTrue="1">
      <formula>SUM(AE30:AE35)&gt;18</formula>
    </cfRule>
  </conditionalFormatting>
  <conditionalFormatting sqref="AA25:AA26">
    <cfRule type="expression" dxfId="69" priority="1240" stopIfTrue="1">
      <formula>SUM(AE29:AE34)&lt;18</formula>
    </cfRule>
    <cfRule type="expression" dxfId="68" priority="1241" stopIfTrue="1">
      <formula>SUM(AE29:AE34)&gt;18</formula>
    </cfRule>
  </conditionalFormatting>
  <conditionalFormatting sqref="AA35">
    <cfRule type="expression" dxfId="67" priority="1248" stopIfTrue="1">
      <formula>SUM(AE41:AE44)&lt;9</formula>
    </cfRule>
    <cfRule type="expression" dxfId="66" priority="1249" stopIfTrue="1">
      <formula>SUM(AE41:AE44)&gt;9</formula>
    </cfRule>
  </conditionalFormatting>
  <conditionalFormatting sqref="Q19:R19">
    <cfRule type="expression" dxfId="65" priority="82">
      <formula>$Q$19&lt;2</formula>
    </cfRule>
  </conditionalFormatting>
  <conditionalFormatting sqref="A3">
    <cfRule type="expression" dxfId="64" priority="1261" stopIfTrue="1">
      <formula>SUM(F7:F24)&lt;40</formula>
    </cfRule>
    <cfRule type="expression" dxfId="63" priority="1262" stopIfTrue="1">
      <formula>SUM(F7:F24)&gt;40</formula>
    </cfRule>
  </conditionalFormatting>
  <conditionalFormatting sqref="A7:A10 A19 A12:A16">
    <cfRule type="expression" dxfId="62" priority="76" stopIfTrue="1">
      <formula>(C7="")</formula>
    </cfRule>
  </conditionalFormatting>
  <conditionalFormatting sqref="A9:A10">
    <cfRule type="expression" dxfId="61" priority="75" stopIfTrue="1">
      <formula>(C9="")</formula>
    </cfRule>
  </conditionalFormatting>
  <conditionalFormatting sqref="B7:B10 B19 B12:B16">
    <cfRule type="expression" dxfId="60" priority="74" stopIfTrue="1">
      <formula>(C7="")</formula>
    </cfRule>
  </conditionalFormatting>
  <conditionalFormatting sqref="H7:H10 H19 H12:H16">
    <cfRule type="expression" dxfId="59" priority="73" stopIfTrue="1">
      <formula>H7&lt;&gt;""</formula>
    </cfRule>
  </conditionalFormatting>
  <conditionalFormatting sqref="A11">
    <cfRule type="expression" dxfId="58" priority="72" stopIfTrue="1">
      <formula>(C11="")</formula>
    </cfRule>
  </conditionalFormatting>
  <conditionalFormatting sqref="B11">
    <cfRule type="expression" dxfId="57" priority="71" stopIfTrue="1">
      <formula>(C11="")</formula>
    </cfRule>
  </conditionalFormatting>
  <conditionalFormatting sqref="A11">
    <cfRule type="expression" dxfId="56" priority="70" stopIfTrue="1">
      <formula>(C11="")</formula>
    </cfRule>
  </conditionalFormatting>
  <conditionalFormatting sqref="B11">
    <cfRule type="expression" dxfId="55" priority="69" stopIfTrue="1">
      <formula>(C11="")</formula>
    </cfRule>
  </conditionalFormatting>
  <conditionalFormatting sqref="H11">
    <cfRule type="expression" dxfId="54" priority="68" stopIfTrue="1">
      <formula>H11&lt;&gt;""</formula>
    </cfRule>
  </conditionalFormatting>
  <conditionalFormatting sqref="A18">
    <cfRule type="expression" dxfId="53" priority="67" stopIfTrue="1">
      <formula>(C18="")</formula>
    </cfRule>
  </conditionalFormatting>
  <conditionalFormatting sqref="B18">
    <cfRule type="expression" dxfId="52" priority="66" stopIfTrue="1">
      <formula>(C18="")</formula>
    </cfRule>
  </conditionalFormatting>
  <conditionalFormatting sqref="H18">
    <cfRule type="expression" dxfId="51" priority="65" stopIfTrue="1">
      <formula>H18&lt;&gt;""</formula>
    </cfRule>
  </conditionalFormatting>
  <conditionalFormatting sqref="A17">
    <cfRule type="expression" dxfId="50" priority="64" stopIfTrue="1">
      <formula>(C17="")</formula>
    </cfRule>
  </conditionalFormatting>
  <conditionalFormatting sqref="B17">
    <cfRule type="expression" dxfId="49" priority="63" stopIfTrue="1">
      <formula>(C17="")</formula>
    </cfRule>
  </conditionalFormatting>
  <conditionalFormatting sqref="H17">
    <cfRule type="expression" dxfId="48" priority="62" stopIfTrue="1">
      <formula>H17&lt;&gt;""</formula>
    </cfRule>
  </conditionalFormatting>
  <conditionalFormatting sqref="Q12">
    <cfRule type="expression" dxfId="47" priority="41" stopIfTrue="1">
      <formula>(S12="")</formula>
    </cfRule>
  </conditionalFormatting>
  <conditionalFormatting sqref="R12">
    <cfRule type="expression" dxfId="46" priority="40" stopIfTrue="1">
      <formula>(S12="")</formula>
    </cfRule>
  </conditionalFormatting>
  <conditionalFormatting sqref="W12">
    <cfRule type="expression" dxfId="45" priority="39" stopIfTrue="1">
      <formula>W12&lt;&gt;""</formula>
    </cfRule>
  </conditionalFormatting>
  <conditionalFormatting sqref="Q14">
    <cfRule type="expression" dxfId="44" priority="55" stopIfTrue="1">
      <formula>(S14="")</formula>
    </cfRule>
  </conditionalFormatting>
  <conditionalFormatting sqref="R14">
    <cfRule type="expression" dxfId="43" priority="54" stopIfTrue="1">
      <formula>(S14="")</formula>
    </cfRule>
  </conditionalFormatting>
  <conditionalFormatting sqref="Q7">
    <cfRule type="expression" dxfId="42" priority="53" stopIfTrue="1">
      <formula>(S7="")</formula>
    </cfRule>
  </conditionalFormatting>
  <conditionalFormatting sqref="Q7">
    <cfRule type="expression" dxfId="41" priority="52" stopIfTrue="1">
      <formula>(S7="")</formula>
    </cfRule>
  </conditionalFormatting>
  <conditionalFormatting sqref="Q14">
    <cfRule type="expression" dxfId="40" priority="51" stopIfTrue="1">
      <formula>(S14="")</formula>
    </cfRule>
  </conditionalFormatting>
  <conditionalFormatting sqref="R14">
    <cfRule type="expression" dxfId="39" priority="50" stopIfTrue="1">
      <formula>(S14="")</formula>
    </cfRule>
  </conditionalFormatting>
  <conditionalFormatting sqref="W14">
    <cfRule type="expression" dxfId="38" priority="49" stopIfTrue="1">
      <formula>W14&lt;&gt;""</formula>
    </cfRule>
  </conditionalFormatting>
  <conditionalFormatting sqref="Q13">
    <cfRule type="expression" dxfId="37" priority="48" stopIfTrue="1">
      <formula>(S13="")</formula>
    </cfRule>
  </conditionalFormatting>
  <conditionalFormatting sqref="R13">
    <cfRule type="expression" dxfId="36" priority="47" stopIfTrue="1">
      <formula>(S13="")</formula>
    </cfRule>
  </conditionalFormatting>
  <conditionalFormatting sqref="Q13">
    <cfRule type="expression" dxfId="35" priority="46" stopIfTrue="1">
      <formula>(S13="")</formula>
    </cfRule>
  </conditionalFormatting>
  <conditionalFormatting sqref="R13">
    <cfRule type="expression" dxfId="34" priority="45" stopIfTrue="1">
      <formula>(S13="")</formula>
    </cfRule>
  </conditionalFormatting>
  <conditionalFormatting sqref="W13">
    <cfRule type="expression" dxfId="33" priority="44" stopIfTrue="1">
      <formula>W13&lt;&gt;""</formula>
    </cfRule>
  </conditionalFormatting>
  <conditionalFormatting sqref="Q12">
    <cfRule type="expression" dxfId="32" priority="43" stopIfTrue="1">
      <formula>(S12="")</formula>
    </cfRule>
  </conditionalFormatting>
  <conditionalFormatting sqref="R12">
    <cfRule type="expression" dxfId="31" priority="42" stopIfTrue="1">
      <formula>(S12="")</formula>
    </cfRule>
  </conditionalFormatting>
  <conditionalFormatting sqref="AA18">
    <cfRule type="expression" dxfId="30" priority="38" stopIfTrue="1">
      <formula>(AC18="")</formula>
    </cfRule>
  </conditionalFormatting>
  <conditionalFormatting sqref="AB18">
    <cfRule type="expression" dxfId="29" priority="37" stopIfTrue="1">
      <formula>(AC18="")</formula>
    </cfRule>
  </conditionalFormatting>
  <conditionalFormatting sqref="AG18">
    <cfRule type="expression" dxfId="28" priority="36" stopIfTrue="1">
      <formula>AG18&lt;&gt;""</formula>
    </cfRule>
  </conditionalFormatting>
  <conditionalFormatting sqref="AA7">
    <cfRule type="expression" dxfId="27" priority="1291" stopIfTrue="1">
      <formula>SUM(AE9:AE20)&lt;33</formula>
    </cfRule>
    <cfRule type="expression" dxfId="26" priority="1292" stopIfTrue="1">
      <formula>SUM(AE9:AE20)&gt;33</formula>
    </cfRule>
  </conditionalFormatting>
  <conditionalFormatting sqref="AB19">
    <cfRule type="expression" dxfId="25" priority="32" stopIfTrue="1">
      <formula>(AC19="")</formula>
    </cfRule>
  </conditionalFormatting>
  <conditionalFormatting sqref="AA20">
    <cfRule type="expression" dxfId="24" priority="35" stopIfTrue="1">
      <formula>(AC20="")</formula>
    </cfRule>
  </conditionalFormatting>
  <conditionalFormatting sqref="AB20">
    <cfRule type="expression" dxfId="23" priority="34" stopIfTrue="1">
      <formula>(AC20="")</formula>
    </cfRule>
  </conditionalFormatting>
  <conditionalFormatting sqref="AA19">
    <cfRule type="expression" dxfId="22" priority="33" stopIfTrue="1">
      <formula>(AC19="")</formula>
    </cfRule>
  </conditionalFormatting>
  <conditionalFormatting sqref="AA8">
    <cfRule type="expression" dxfId="21" priority="1298" stopIfTrue="1">
      <formula>SUM(AE10:AE22)&lt;33</formula>
    </cfRule>
    <cfRule type="expression" dxfId="20" priority="1299" stopIfTrue="1">
      <formula>SUM(AE10:AE22)&gt;33</formula>
    </cfRule>
  </conditionalFormatting>
  <conditionalFormatting sqref="AA3">
    <cfRule type="expression" dxfId="19" priority="1302" stopIfTrue="1">
      <formula>SUM(AE9:AE43)&lt;60</formula>
    </cfRule>
    <cfRule type="expression" dxfId="18" priority="1303" stopIfTrue="1">
      <formula>SUM(AE9:AE43)&gt;60</formula>
    </cfRule>
  </conditionalFormatting>
  <conditionalFormatting sqref="Q23:R23">
    <cfRule type="expression" dxfId="17" priority="31">
      <formula>$Q$23&lt;2</formula>
    </cfRule>
  </conditionalFormatting>
  <conditionalFormatting sqref="A29">
    <cfRule type="expression" dxfId="16" priority="30" stopIfTrue="1">
      <formula>(C29="")</formula>
    </cfRule>
  </conditionalFormatting>
  <conditionalFormatting sqref="B29">
    <cfRule type="expression" dxfId="15" priority="29" stopIfTrue="1">
      <formula>(C29="")</formula>
    </cfRule>
  </conditionalFormatting>
  <conditionalFormatting sqref="A29">
    <cfRule type="expression" dxfId="14" priority="28" stopIfTrue="1">
      <formula>(C29="")</formula>
    </cfRule>
  </conditionalFormatting>
  <conditionalFormatting sqref="B29">
    <cfRule type="expression" dxfId="13" priority="27" stopIfTrue="1">
      <formula>(C29="")</formula>
    </cfRule>
  </conditionalFormatting>
  <conditionalFormatting sqref="A30:A44">
    <cfRule type="expression" dxfId="12" priority="22" stopIfTrue="1">
      <formula>(C30="")</formula>
    </cfRule>
  </conditionalFormatting>
  <conditionalFormatting sqref="B30:B44">
    <cfRule type="expression" dxfId="11" priority="21" stopIfTrue="1">
      <formula>(C30="")</formula>
    </cfRule>
  </conditionalFormatting>
  <conditionalFormatting sqref="A30:A44">
    <cfRule type="expression" dxfId="10" priority="20" stopIfTrue="1">
      <formula>(C30="")</formula>
    </cfRule>
  </conditionalFormatting>
  <conditionalFormatting sqref="B30:B44">
    <cfRule type="expression" dxfId="9" priority="19" stopIfTrue="1">
      <formula>(C30="")</formula>
    </cfRule>
  </conditionalFormatting>
  <conditionalFormatting sqref="I29:I44">
    <cfRule type="expression" dxfId="8" priority="18" stopIfTrue="1">
      <formula>(K29="")</formula>
    </cfRule>
  </conditionalFormatting>
  <conditionalFormatting sqref="J29:J44">
    <cfRule type="expression" dxfId="7" priority="17" stopIfTrue="1">
      <formula>(K29="")</formula>
    </cfRule>
  </conditionalFormatting>
  <conditionalFormatting sqref="I29:I44">
    <cfRule type="expression" dxfId="6" priority="16" stopIfTrue="1">
      <formula>(K29="")</formula>
    </cfRule>
  </conditionalFormatting>
  <conditionalFormatting sqref="J29:J44">
    <cfRule type="expression" dxfId="5" priority="15" stopIfTrue="1">
      <formula>(K29="")</formula>
    </cfRule>
  </conditionalFormatting>
  <conditionalFormatting sqref="Q3">
    <cfRule type="expression" dxfId="4" priority="1310" stopIfTrue="1">
      <formula>SUM(U7:U14)&lt;20</formula>
    </cfRule>
    <cfRule type="expression" dxfId="3" priority="1311" stopIfTrue="1">
      <formula>SUM(U7:U14)&gt;20</formula>
    </cfRule>
  </conditionalFormatting>
  <conditionalFormatting sqref="Q9">
    <cfRule type="expression" dxfId="2" priority="14" stopIfTrue="1">
      <formula>(S9="")</formula>
    </cfRule>
  </conditionalFormatting>
  <conditionalFormatting sqref="R9">
    <cfRule type="expression" dxfId="1" priority="13" stopIfTrue="1">
      <formula>(S9="")</formula>
    </cfRule>
  </conditionalFormatting>
  <conditionalFormatting sqref="W9">
    <cfRule type="expression" dxfId="0" priority="12" stopIfTrue="1">
      <formula>W9&lt;&gt;""</formula>
    </cfRule>
  </conditionalFormatting>
  <printOptions horizontalCentered="1" verticalCentered="1"/>
  <pageMargins left="0.3" right="0.3" top="0.2" bottom="0.2" header="0.5" footer="0.5"/>
  <pageSetup orientation="landscape" horizontalDpi="4294967294" r:id="rId1"/>
  <headerFooter alignWithMargins="0"/>
  <ignoredErrors>
    <ignoredError sqref="S1" numberStoredAsText="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6"/>
  <sheetViews>
    <sheetView showGridLines="0" zoomScale="85" workbookViewId="0">
      <selection activeCell="E7" sqref="E7:F7"/>
    </sheetView>
  </sheetViews>
  <sheetFormatPr baseColWidth="10" defaultColWidth="9.1640625" defaultRowHeight="13" x14ac:dyDescent="0.15"/>
  <cols>
    <col min="1" max="1" width="4" style="62" customWidth="1"/>
    <col min="2" max="2" width="18.5" style="62" customWidth="1"/>
    <col min="3" max="3" width="12" style="62" customWidth="1"/>
    <col min="4" max="4" width="19.5" style="62" customWidth="1"/>
    <col min="5" max="5" width="32.83203125" style="62" customWidth="1"/>
    <col min="6" max="6" width="11.33203125" style="62" customWidth="1"/>
    <col min="7" max="7" width="9.1640625" style="62" hidden="1" customWidth="1"/>
    <col min="8" max="8" width="0.5" style="62" customWidth="1"/>
    <col min="9" max="9" width="9.1640625" style="62" hidden="1" customWidth="1"/>
    <col min="10" max="16384" width="9.1640625" style="62"/>
  </cols>
  <sheetData>
    <row r="1" spans="1:8" s="38" customFormat="1" ht="18.5" customHeight="1" x14ac:dyDescent="0.2">
      <c r="A1" s="138" t="s">
        <v>39</v>
      </c>
      <c r="B1" s="138"/>
      <c r="C1" s="138"/>
      <c r="D1" s="138"/>
      <c r="E1" s="138"/>
      <c r="F1" s="138"/>
      <c r="G1" s="37"/>
      <c r="H1" s="37"/>
    </row>
    <row r="2" spans="1:8" s="40" customFormat="1" ht="16" customHeight="1" x14ac:dyDescent="0.2">
      <c r="A2" s="139" t="s">
        <v>40</v>
      </c>
      <c r="B2" s="139"/>
      <c r="C2" s="139"/>
      <c r="D2" s="139"/>
      <c r="E2" s="139"/>
      <c r="F2" s="139"/>
      <c r="G2" s="39"/>
      <c r="H2" s="39"/>
    </row>
    <row r="3" spans="1:8" s="40" customFormat="1" ht="14.75" customHeight="1" x14ac:dyDescent="0.2">
      <c r="A3" s="139" t="s">
        <v>73</v>
      </c>
      <c r="B3" s="139"/>
      <c r="C3" s="139"/>
      <c r="D3" s="139"/>
      <c r="E3" s="139"/>
      <c r="F3" s="139"/>
      <c r="G3" s="39"/>
      <c r="H3" s="39"/>
    </row>
    <row r="4" spans="1:8" s="40" customFormat="1" ht="16" x14ac:dyDescent="0.2">
      <c r="A4" s="41"/>
      <c r="B4" s="41"/>
      <c r="C4" s="41"/>
      <c r="D4" s="41"/>
      <c r="E4" s="41"/>
      <c r="F4" s="41"/>
      <c r="G4" s="39"/>
      <c r="H4" s="39"/>
    </row>
    <row r="5" spans="1:8" s="40" customFormat="1" ht="30.75" customHeight="1" x14ac:dyDescent="0.2">
      <c r="A5" s="41"/>
      <c r="B5" s="41"/>
      <c r="C5" s="41"/>
      <c r="D5" s="41"/>
      <c r="E5" s="41"/>
      <c r="F5" s="41"/>
      <c r="G5" s="39"/>
      <c r="H5" s="39"/>
    </row>
    <row r="6" spans="1:8" s="40" customFormat="1" ht="18" x14ac:dyDescent="0.2">
      <c r="A6" s="42" t="s">
        <v>41</v>
      </c>
      <c r="B6" s="43"/>
      <c r="C6" s="43"/>
      <c r="D6" s="43"/>
      <c r="E6" s="42" t="s">
        <v>42</v>
      </c>
      <c r="F6" s="41"/>
      <c r="G6" s="39"/>
      <c r="H6" s="39"/>
    </row>
    <row r="7" spans="1:8" s="40" customFormat="1" ht="18" x14ac:dyDescent="0.2">
      <c r="A7" s="41"/>
      <c r="B7" s="140" t="str">
        <f>'AGLE-INTL'!B1:Q1</f>
        <v>LNAME, FNAME</v>
      </c>
      <c r="C7" s="140"/>
      <c r="D7" s="140"/>
      <c r="E7" s="141"/>
      <c r="F7" s="142"/>
      <c r="G7" s="39"/>
      <c r="H7" s="39"/>
    </row>
    <row r="8" spans="1:8" s="40" customFormat="1" ht="10.5" customHeight="1" x14ac:dyDescent="0.2">
      <c r="A8" s="41"/>
      <c r="B8" s="41"/>
      <c r="C8" s="41"/>
      <c r="D8" s="41"/>
      <c r="E8" s="41"/>
      <c r="F8" s="41"/>
      <c r="G8" s="39"/>
      <c r="H8" s="39"/>
    </row>
    <row r="9" spans="1:8" s="40" customFormat="1" ht="18" x14ac:dyDescent="0.2">
      <c r="A9" s="42" t="s">
        <v>1</v>
      </c>
      <c r="B9" s="43"/>
      <c r="C9" s="43"/>
      <c r="D9" s="43"/>
      <c r="E9" s="42" t="s">
        <v>43</v>
      </c>
      <c r="F9" s="41"/>
      <c r="G9" s="39"/>
      <c r="H9" s="39"/>
    </row>
    <row r="10" spans="1:8" s="40" customFormat="1" ht="18.5" customHeight="1" x14ac:dyDescent="0.2">
      <c r="A10" s="41"/>
      <c r="B10" s="143" t="str">
        <f>'AGLE-INTL'!S1</f>
        <v>00000000</v>
      </c>
      <c r="C10" s="143"/>
      <c r="D10" s="143"/>
      <c r="E10" s="71">
        <f>'AGLE-INTL'!Q16</f>
        <v>0</v>
      </c>
      <c r="F10" s="41"/>
      <c r="G10" s="39"/>
      <c r="H10" s="39"/>
    </row>
    <row r="11" spans="1:8" s="40" customFormat="1" ht="18" x14ac:dyDescent="0.2">
      <c r="A11" s="42"/>
      <c r="B11" s="43"/>
      <c r="C11" s="43"/>
      <c r="D11" s="43"/>
      <c r="E11" s="44"/>
      <c r="F11" s="41"/>
      <c r="G11" s="39"/>
      <c r="H11" s="39"/>
    </row>
    <row r="12" spans="1:8" s="40" customFormat="1" ht="18" x14ac:dyDescent="0.2">
      <c r="A12" s="42" t="s">
        <v>44</v>
      </c>
      <c r="B12" s="41"/>
      <c r="C12" s="41"/>
      <c r="D12" s="41"/>
      <c r="E12" s="42" t="s">
        <v>45</v>
      </c>
      <c r="F12" s="42"/>
      <c r="G12" s="39"/>
      <c r="H12" s="39"/>
    </row>
    <row r="13" spans="1:8" s="40" customFormat="1" ht="18" x14ac:dyDescent="0.2">
      <c r="A13" s="45"/>
      <c r="B13" s="144"/>
      <c r="C13" s="144"/>
      <c r="D13" s="144"/>
      <c r="E13" s="145" t="str">
        <f>'AGLE-INTL'!Z1</f>
        <v>AGLE-INTL</v>
      </c>
      <c r="F13" s="145"/>
      <c r="G13" s="146"/>
      <c r="H13" s="39"/>
    </row>
    <row r="14" spans="1:8" s="40" customFormat="1" ht="10.5" customHeight="1" x14ac:dyDescent="0.2">
      <c r="A14" s="41"/>
      <c r="B14" s="147"/>
      <c r="C14" s="147"/>
      <c r="D14" s="46"/>
      <c r="E14" s="41"/>
      <c r="F14" s="41"/>
      <c r="G14" s="39"/>
      <c r="H14" s="39"/>
    </row>
    <row r="15" spans="1:8" s="40" customFormat="1" ht="18" x14ac:dyDescent="0.2">
      <c r="A15" s="42" t="s">
        <v>46</v>
      </c>
      <c r="B15" s="43"/>
      <c r="C15" s="43"/>
      <c r="D15" s="43"/>
      <c r="E15" s="42" t="s">
        <v>47</v>
      </c>
      <c r="F15" s="41"/>
      <c r="G15" s="39"/>
      <c r="H15" s="39"/>
    </row>
    <row r="16" spans="1:8" s="40" customFormat="1" ht="18" x14ac:dyDescent="0.2">
      <c r="A16" s="41"/>
      <c r="B16" s="140" t="str">
        <f>'AGLE-INTL'!AG1</f>
        <v>ADVISOR</v>
      </c>
      <c r="C16" s="140"/>
      <c r="D16" s="47"/>
      <c r="E16" s="48" t="str">
        <f>'AGLE-INTL'!Q19</f>
        <v>N/A</v>
      </c>
      <c r="F16" s="41"/>
      <c r="G16" s="39"/>
      <c r="H16" s="39"/>
    </row>
    <row r="17" spans="1:8" s="40" customFormat="1" ht="10.5" customHeight="1" x14ac:dyDescent="0.2">
      <c r="A17" s="41"/>
      <c r="B17" s="41"/>
      <c r="C17" s="41"/>
      <c r="D17" s="41"/>
      <c r="E17" s="41"/>
      <c r="F17" s="41"/>
      <c r="G17" s="39"/>
      <c r="H17" s="39"/>
    </row>
    <row r="18" spans="1:8" s="40" customFormat="1" ht="18" x14ac:dyDescent="0.2">
      <c r="A18" s="42"/>
      <c r="B18" s="41" t="s">
        <v>48</v>
      </c>
      <c r="C18" s="49"/>
      <c r="D18" s="43"/>
      <c r="E18" s="42" t="s">
        <v>74</v>
      </c>
      <c r="F18" s="41"/>
      <c r="G18" s="39"/>
      <c r="H18" s="39"/>
    </row>
    <row r="19" spans="1:8" s="40" customFormat="1" ht="16" customHeight="1" x14ac:dyDescent="0.2">
      <c r="A19" s="41"/>
      <c r="B19" s="148"/>
      <c r="C19" s="148"/>
      <c r="D19" s="47"/>
      <c r="E19" s="48" t="str">
        <f>'AGLE-INTL'!Q23</f>
        <v>N/A</v>
      </c>
      <c r="F19" s="41"/>
      <c r="G19" s="39"/>
      <c r="H19" s="39"/>
    </row>
    <row r="20" spans="1:8" s="40" customFormat="1" ht="21.5" customHeight="1" x14ac:dyDescent="0.2">
      <c r="A20" s="42" t="s">
        <v>49</v>
      </c>
      <c r="B20" s="43"/>
      <c r="C20" s="50">
        <f>'AGLE-INTL'!Q18</f>
        <v>0</v>
      </c>
      <c r="D20" s="51"/>
      <c r="E20" s="41" t="s">
        <v>75</v>
      </c>
      <c r="F20" s="52">
        <f>'AGLE-INTL'!Q20</f>
        <v>0</v>
      </c>
      <c r="G20" s="39"/>
      <c r="H20" s="39"/>
    </row>
    <row r="21" spans="1:8" s="40" customFormat="1" ht="18" x14ac:dyDescent="0.2">
      <c r="A21" s="42" t="s">
        <v>50</v>
      </c>
      <c r="B21" s="43"/>
      <c r="C21" s="137"/>
      <c r="D21" s="137"/>
      <c r="E21" s="41" t="s">
        <v>76</v>
      </c>
      <c r="F21" s="52">
        <f>'AGLE-INTL'!Q22</f>
        <v>0</v>
      </c>
      <c r="G21" s="39"/>
      <c r="H21" s="39"/>
    </row>
    <row r="22" spans="1:8" s="40" customFormat="1" ht="5.25" customHeight="1" x14ac:dyDescent="0.2">
      <c r="A22" s="41"/>
      <c r="B22" s="41"/>
      <c r="C22" s="41"/>
      <c r="D22" s="41"/>
      <c r="E22" s="41"/>
      <c r="F22" s="41"/>
      <c r="G22" s="39"/>
      <c r="H22" s="39"/>
    </row>
    <row r="23" spans="1:8" s="40" customFormat="1" ht="18" x14ac:dyDescent="0.2">
      <c r="A23" s="42" t="s">
        <v>51</v>
      </c>
      <c r="B23" s="41"/>
      <c r="C23" s="41"/>
      <c r="D23" s="51"/>
      <c r="E23" s="41"/>
      <c r="F23" s="41"/>
      <c r="G23" s="39"/>
      <c r="H23" s="39"/>
    </row>
    <row r="24" spans="1:8" s="40" customFormat="1" ht="3.5" customHeight="1" x14ac:dyDescent="0.2">
      <c r="A24" s="43"/>
      <c r="B24" s="41"/>
      <c r="C24" s="41"/>
      <c r="D24" s="41"/>
      <c r="E24" s="41"/>
      <c r="F24" s="41"/>
      <c r="G24" s="39"/>
      <c r="H24" s="39"/>
    </row>
    <row r="25" spans="1:8" s="40" customFormat="1" ht="48.75" customHeight="1" x14ac:dyDescent="0.2">
      <c r="A25" s="53"/>
      <c r="B25" s="131"/>
      <c r="C25" s="132"/>
      <c r="D25" s="132"/>
      <c r="E25" s="132"/>
      <c r="F25" s="132"/>
      <c r="G25" s="39"/>
      <c r="H25" s="39"/>
    </row>
    <row r="26" spans="1:8" s="40" customFormat="1" ht="3.5" customHeight="1" x14ac:dyDescent="0.2">
      <c r="A26" s="41"/>
      <c r="B26" s="41"/>
      <c r="C26" s="41"/>
      <c r="D26" s="41"/>
      <c r="E26" s="41"/>
      <c r="F26" s="41"/>
      <c r="G26" s="39"/>
      <c r="H26" s="39"/>
    </row>
    <row r="27" spans="1:8" s="40" customFormat="1" ht="23.75" customHeight="1" x14ac:dyDescent="0.2">
      <c r="A27" s="42" t="s">
        <v>52</v>
      </c>
      <c r="B27" s="41"/>
      <c r="C27" s="41"/>
      <c r="D27" s="54"/>
      <c r="E27" s="41" t="s">
        <v>77</v>
      </c>
      <c r="F27" s="41"/>
      <c r="G27" s="39"/>
      <c r="H27" s="39"/>
    </row>
    <row r="28" spans="1:8" s="40" customFormat="1" ht="21.5" hidden="1" customHeight="1" x14ac:dyDescent="0.2">
      <c r="A28" s="41"/>
      <c r="B28" s="133"/>
      <c r="C28" s="133"/>
      <c r="D28" s="55"/>
      <c r="E28" s="41"/>
      <c r="F28" s="41"/>
      <c r="G28" s="39"/>
      <c r="H28" s="39"/>
    </row>
    <row r="29" spans="1:8" s="40" customFormat="1" ht="19.5" customHeight="1" x14ac:dyDescent="0.2">
      <c r="A29" s="56"/>
      <c r="B29" s="134"/>
      <c r="C29" s="134"/>
      <c r="D29" s="134"/>
      <c r="E29" s="135"/>
      <c r="F29" s="135"/>
      <c r="G29" s="39"/>
      <c r="H29" s="39"/>
    </row>
    <row r="30" spans="1:8" s="40" customFormat="1" ht="7" customHeight="1" x14ac:dyDescent="0.2">
      <c r="A30" s="42"/>
      <c r="B30" s="41"/>
      <c r="C30" s="41"/>
      <c r="D30" s="57"/>
      <c r="E30" s="41"/>
      <c r="F30" s="41"/>
      <c r="G30" s="39"/>
      <c r="H30" s="39"/>
    </row>
    <row r="31" spans="1:8" s="40" customFormat="1" ht="19.5" customHeight="1" x14ac:dyDescent="0.2">
      <c r="A31" s="42" t="s">
        <v>53</v>
      </c>
      <c r="B31" s="41"/>
      <c r="C31" s="41"/>
      <c r="D31" s="58"/>
      <c r="E31" s="59"/>
      <c r="F31" s="41"/>
      <c r="G31" s="39"/>
      <c r="H31" s="39"/>
    </row>
    <row r="32" spans="1:8" s="40" customFormat="1" ht="16" customHeight="1" x14ac:dyDescent="0.2">
      <c r="A32" s="41"/>
      <c r="B32" s="44"/>
      <c r="C32" s="42"/>
      <c r="D32" s="42"/>
      <c r="E32" s="41" t="s">
        <v>54</v>
      </c>
      <c r="F32" s="41"/>
      <c r="G32" s="39"/>
      <c r="H32" s="39"/>
    </row>
    <row r="33" spans="1:9" s="40" customFormat="1" ht="7" customHeight="1" x14ac:dyDescent="0.2">
      <c r="A33" s="41"/>
      <c r="B33" s="42"/>
      <c r="C33" s="42"/>
      <c r="D33" s="42"/>
      <c r="E33" s="41"/>
      <c r="F33" s="41"/>
      <c r="G33" s="39"/>
      <c r="H33" s="39"/>
    </row>
    <row r="34" spans="1:9" s="40" customFormat="1" ht="16.5" customHeight="1" x14ac:dyDescent="0.2">
      <c r="A34" s="41"/>
      <c r="B34" s="41"/>
      <c r="C34" s="41"/>
      <c r="D34" s="41"/>
      <c r="E34" s="41"/>
      <c r="F34" s="41"/>
      <c r="G34" s="39"/>
      <c r="H34" s="39"/>
    </row>
    <row r="35" spans="1:9" s="40" customFormat="1" ht="16" x14ac:dyDescent="0.2">
      <c r="A35" s="41"/>
      <c r="B35" s="41"/>
      <c r="C35" s="41"/>
      <c r="D35" s="41"/>
      <c r="E35" s="41"/>
      <c r="F35" s="41"/>
      <c r="G35" s="39"/>
      <c r="H35" s="39"/>
    </row>
    <row r="36" spans="1:9" s="40" customFormat="1" ht="16" x14ac:dyDescent="0.2">
      <c r="A36" s="41"/>
      <c r="B36" s="41"/>
      <c r="C36" s="41"/>
      <c r="D36" s="41"/>
      <c r="E36" s="41"/>
      <c r="F36" s="41"/>
      <c r="G36" s="39"/>
      <c r="H36" s="39"/>
    </row>
    <row r="37" spans="1:9" ht="19.5" customHeight="1" x14ac:dyDescent="0.2">
      <c r="A37" s="41"/>
      <c r="B37" s="41"/>
      <c r="C37" s="41"/>
      <c r="D37" s="41"/>
      <c r="E37" s="60"/>
      <c r="F37" s="60"/>
      <c r="G37" s="61"/>
      <c r="H37" s="61"/>
    </row>
    <row r="38" spans="1:9" ht="18" x14ac:dyDescent="0.2">
      <c r="A38" s="42" t="s">
        <v>55</v>
      </c>
      <c r="B38" s="60"/>
      <c r="C38" s="60"/>
      <c r="D38" s="60"/>
      <c r="E38" s="63"/>
      <c r="F38" s="63"/>
      <c r="G38" s="61"/>
      <c r="H38" s="61"/>
    </row>
    <row r="39" spans="1:9" ht="16" x14ac:dyDescent="0.2">
      <c r="A39" s="60"/>
      <c r="B39" s="136" t="s">
        <v>78</v>
      </c>
      <c r="C39" s="136"/>
      <c r="D39" s="136"/>
      <c r="E39" s="136"/>
      <c r="F39" s="136"/>
      <c r="G39" s="136"/>
      <c r="H39" s="136"/>
      <c r="I39" s="136"/>
    </row>
    <row r="40" spans="1:9" x14ac:dyDescent="0.15">
      <c r="A40" s="60"/>
      <c r="B40" s="60"/>
      <c r="C40" s="60"/>
      <c r="D40" s="60"/>
      <c r="E40" s="60"/>
      <c r="F40" s="60"/>
      <c r="G40" s="61"/>
      <c r="H40" s="61"/>
    </row>
    <row r="41" spans="1:9" ht="3.75" customHeight="1" x14ac:dyDescent="0.15">
      <c r="A41" s="60"/>
      <c r="B41" s="60"/>
      <c r="C41" s="60"/>
      <c r="D41" s="60"/>
      <c r="E41" s="63"/>
      <c r="F41" s="63"/>
      <c r="G41" s="61"/>
      <c r="H41" s="61"/>
    </row>
    <row r="42" spans="1:9" ht="14.75" customHeight="1" x14ac:dyDescent="0.2">
      <c r="A42" s="60"/>
      <c r="B42" s="130" t="s">
        <v>79</v>
      </c>
      <c r="C42" s="130"/>
      <c r="D42" s="130"/>
      <c r="E42" s="130"/>
      <c r="F42" s="130"/>
      <c r="G42" s="130"/>
      <c r="H42" s="130"/>
      <c r="I42" s="130"/>
    </row>
    <row r="43" spans="1:9" x14ac:dyDescent="0.15">
      <c r="C43" s="63"/>
      <c r="D43" s="63"/>
    </row>
    <row r="44" spans="1:9" x14ac:dyDescent="0.15">
      <c r="E44" s="63"/>
      <c r="F44" s="63"/>
    </row>
    <row r="45" spans="1:9" ht="13.75" customHeight="1" x14ac:dyDescent="0.2">
      <c r="B45" s="130" t="s">
        <v>80</v>
      </c>
      <c r="C45" s="130"/>
      <c r="D45" s="130"/>
      <c r="E45" s="130"/>
      <c r="F45" s="130"/>
      <c r="G45" s="130"/>
      <c r="H45" s="130"/>
      <c r="I45" s="130"/>
    </row>
    <row r="46" spans="1:9" x14ac:dyDescent="0.15">
      <c r="C46" s="64"/>
      <c r="D46" s="64"/>
    </row>
  </sheetData>
  <sheetProtection algorithmName="SHA-512" hashValue="lGFdDPn5z/iCeRIBbb4srhtj/D4I9DdrHA2SLO3pQapFux7wNOt/uQ4zVbrEqw6x686IDsKle8KFYUTivGM9hw==" saltValue="4iwSh+OqtOZNFiBPr0i0oQ==" spinCount="100000" sheet="1" objects="1" scenarios="1"/>
  <mergeCells count="19">
    <mergeCell ref="C21:D21"/>
    <mergeCell ref="A1:F1"/>
    <mergeCell ref="A2:F2"/>
    <mergeCell ref="A3:F3"/>
    <mergeCell ref="B7:D7"/>
    <mergeCell ref="E7:F7"/>
    <mergeCell ref="B10:D10"/>
    <mergeCell ref="B13:D13"/>
    <mergeCell ref="E13:G13"/>
    <mergeCell ref="B14:C14"/>
    <mergeCell ref="B16:C16"/>
    <mergeCell ref="B19:C19"/>
    <mergeCell ref="B45:I45"/>
    <mergeCell ref="B25:F25"/>
    <mergeCell ref="B28:C28"/>
    <mergeCell ref="B29:D29"/>
    <mergeCell ref="E29:F29"/>
    <mergeCell ref="B39:I39"/>
    <mergeCell ref="B42:I42"/>
  </mergeCells>
  <pageMargins left="0.45" right="0.4" top="0.35" bottom="0.5" header="0.38" footer="0.5"/>
  <pageSetup orientation="portrait" r:id="rId1"/>
  <headerFooter alignWithMargins="0"/>
  <ignoredErrors>
    <ignoredError sqref="E10" unlocked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
  <sheetViews>
    <sheetView workbookViewId="0">
      <selection activeCell="A2" sqref="A2"/>
    </sheetView>
  </sheetViews>
  <sheetFormatPr baseColWidth="10" defaultColWidth="9.1640625" defaultRowHeight="14.75" customHeight="1" x14ac:dyDescent="0.15"/>
  <cols>
    <col min="1" max="1" width="10.5" style="67" customWidth="1"/>
    <col min="2" max="2" width="86.5" style="68" customWidth="1"/>
    <col min="3" max="16384" width="9.1640625" style="62"/>
  </cols>
  <sheetData>
    <row r="1" spans="1:2" ht="25.25" customHeight="1" thickBot="1" x14ac:dyDescent="0.2">
      <c r="A1" s="65" t="s">
        <v>56</v>
      </c>
      <c r="B1" s="66" t="s">
        <v>57</v>
      </c>
    </row>
  </sheetData>
  <pageMargins left="0.5" right="0.5" top="0.5" bottom="0.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AGLE-INTL</vt:lpstr>
      <vt:lpstr>GRAD CHECK</vt:lpstr>
      <vt:lpstr>ADVISOR'S NOTES</vt:lpstr>
      <vt:lpstr>'AGLE-INTL'!Print_Area</vt:lpstr>
      <vt:lpstr>'GRAD CHECK'!Print_Area</vt:lpstr>
    </vt:vector>
  </TitlesOfParts>
  <Company>Weiser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Ag degree sheets</dc:title>
  <dc:creator>tiers@okstate.edu</dc:creator>
  <cp:lastModifiedBy>Kilschautzky, Anastasia</cp:lastModifiedBy>
  <cp:lastPrinted>2021-03-22T14:43:15Z</cp:lastPrinted>
  <dcterms:created xsi:type="dcterms:W3CDTF">1999-10-24T20:59:00Z</dcterms:created>
  <dcterms:modified xsi:type="dcterms:W3CDTF">2024-09-04T16:55:52Z</dcterms:modified>
</cp:coreProperties>
</file>