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11"/>
  <workbookPr defaultThemeVersion="124226"/>
  <mc:AlternateContent xmlns:mc="http://schemas.openxmlformats.org/markup-compatibility/2006">
    <mc:Choice Requires="x15">
      <x15ac:absPath xmlns:x15ac="http://schemas.microsoft.com/office/spreadsheetml/2010/11/ac" url="/Users/torsten/Downloads/Fergusin College Fin4 and Degree Plans/"/>
    </mc:Choice>
  </mc:AlternateContent>
  <xr:revisionPtr revIDLastSave="0" documentId="8_{994B8875-5402-204A-8818-00551085C633}" xr6:coauthVersionLast="47" xr6:coauthVersionMax="47" xr10:uidLastSave="{00000000-0000-0000-0000-000000000000}"/>
  <bookViews>
    <workbookView xWindow="16560" yWindow="500" windowWidth="21840" windowHeight="13020" xr2:uid="{00000000-000D-0000-FFFF-FFFF00000000}"/>
  </bookViews>
  <sheets>
    <sheet name="ANSI-BPLW" sheetId="3" r:id="rId1"/>
    <sheet name="GRAD CHECK" sheetId="7" r:id="rId2"/>
    <sheet name="ADVISOR'S NOTES" sheetId="1" r:id="rId3"/>
  </sheets>
  <definedNames>
    <definedName name="_xlnm.Print_Area" localSheetId="0">'ANSI-BPLW'!$A$1:$AI$43</definedName>
    <definedName name="_xlnm.Print_Area" localSheetId="1">'GRAD CHECK'!$A$1:$I$46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2" i="3" l="1"/>
  <c r="F12" i="3"/>
  <c r="E12" i="3"/>
  <c r="V11" i="3"/>
  <c r="U11" i="3"/>
  <c r="T11" i="3"/>
  <c r="AF40" i="3" l="1"/>
  <c r="AE40" i="3"/>
  <c r="AD40" i="3"/>
  <c r="AF43" i="3"/>
  <c r="AE43" i="3"/>
  <c r="AD43" i="3"/>
  <c r="AF42" i="3"/>
  <c r="AE42" i="3"/>
  <c r="AD42" i="3"/>
  <c r="AF14" i="3"/>
  <c r="AE14" i="3"/>
  <c r="AD14" i="3"/>
  <c r="AF13" i="3"/>
  <c r="AE13" i="3"/>
  <c r="AD13" i="3"/>
  <c r="AF12" i="3"/>
  <c r="AE12" i="3"/>
  <c r="AD12" i="3"/>
  <c r="AF26" i="3"/>
  <c r="AE26" i="3"/>
  <c r="AD26" i="3"/>
  <c r="AF25" i="3"/>
  <c r="AE25" i="3"/>
  <c r="AD25" i="3"/>
  <c r="AF24" i="3"/>
  <c r="AE24" i="3"/>
  <c r="AD24" i="3"/>
  <c r="AF19" i="3"/>
  <c r="AE19" i="3"/>
  <c r="AD19" i="3"/>
  <c r="AF18" i="3"/>
  <c r="AE18" i="3"/>
  <c r="AD18" i="3"/>
  <c r="G17" i="3" l="1"/>
  <c r="F17" i="3"/>
  <c r="E17" i="3"/>
  <c r="O43" i="3"/>
  <c r="N43" i="3"/>
  <c r="M43" i="3"/>
  <c r="O42" i="3"/>
  <c r="N42" i="3"/>
  <c r="M42" i="3"/>
  <c r="O41" i="3"/>
  <c r="N41" i="3"/>
  <c r="M41" i="3"/>
  <c r="O40" i="3"/>
  <c r="N40" i="3"/>
  <c r="M40" i="3"/>
  <c r="O39" i="3"/>
  <c r="N39" i="3"/>
  <c r="M39" i="3"/>
  <c r="O38" i="3"/>
  <c r="N38" i="3"/>
  <c r="M38" i="3"/>
  <c r="O37" i="3"/>
  <c r="N37" i="3"/>
  <c r="M37" i="3"/>
  <c r="O36" i="3"/>
  <c r="N36" i="3"/>
  <c r="M36" i="3"/>
  <c r="O35" i="3"/>
  <c r="N35" i="3"/>
  <c r="M35" i="3"/>
  <c r="O34" i="3"/>
  <c r="N34" i="3"/>
  <c r="M34" i="3"/>
  <c r="O33" i="3"/>
  <c r="N33" i="3"/>
  <c r="M33" i="3"/>
  <c r="O32" i="3"/>
  <c r="N32" i="3"/>
  <c r="M32" i="3"/>
  <c r="O31" i="3"/>
  <c r="N31" i="3"/>
  <c r="M31" i="3"/>
  <c r="O30" i="3"/>
  <c r="N30" i="3"/>
  <c r="M30" i="3"/>
  <c r="O29" i="3"/>
  <c r="N29" i="3"/>
  <c r="M29" i="3"/>
  <c r="O28" i="3"/>
  <c r="N28" i="3"/>
  <c r="M28" i="3"/>
  <c r="G43" i="3"/>
  <c r="F43" i="3"/>
  <c r="E43" i="3"/>
  <c r="G42" i="3"/>
  <c r="F42" i="3"/>
  <c r="E42" i="3"/>
  <c r="G41" i="3"/>
  <c r="F41" i="3"/>
  <c r="E41" i="3"/>
  <c r="G40" i="3"/>
  <c r="F40" i="3"/>
  <c r="E40" i="3"/>
  <c r="G39" i="3"/>
  <c r="F39" i="3"/>
  <c r="E39" i="3"/>
  <c r="G38" i="3"/>
  <c r="F38" i="3"/>
  <c r="E38" i="3"/>
  <c r="G37" i="3"/>
  <c r="F37" i="3"/>
  <c r="E37" i="3"/>
  <c r="G36" i="3"/>
  <c r="F36" i="3"/>
  <c r="E36" i="3"/>
  <c r="G35" i="3"/>
  <c r="F35" i="3"/>
  <c r="E35" i="3"/>
  <c r="G34" i="3"/>
  <c r="F34" i="3"/>
  <c r="E34" i="3"/>
  <c r="G33" i="3"/>
  <c r="F33" i="3"/>
  <c r="E33" i="3"/>
  <c r="G32" i="3"/>
  <c r="F32" i="3"/>
  <c r="E32" i="3"/>
  <c r="G31" i="3"/>
  <c r="F31" i="3"/>
  <c r="E31" i="3"/>
  <c r="G30" i="3"/>
  <c r="F30" i="3"/>
  <c r="E30" i="3"/>
  <c r="G29" i="3"/>
  <c r="F29" i="3"/>
  <c r="E29" i="3"/>
  <c r="G28" i="3"/>
  <c r="F28" i="3"/>
  <c r="E28" i="3"/>
  <c r="V19" i="3" l="1"/>
  <c r="U19" i="3"/>
  <c r="T19" i="3"/>
  <c r="V18" i="3"/>
  <c r="U18" i="3"/>
  <c r="T18" i="3"/>
  <c r="V20" i="3"/>
  <c r="U20" i="3"/>
  <c r="T20" i="3"/>
  <c r="E10" i="7" l="1"/>
  <c r="B16" i="7" l="1"/>
  <c r="E13" i="7"/>
  <c r="B10" i="7"/>
  <c r="B7" i="7"/>
  <c r="G22" i="3"/>
  <c r="F22" i="3"/>
  <c r="E22" i="3"/>
  <c r="G21" i="3"/>
  <c r="F21" i="3"/>
  <c r="E21" i="3"/>
  <c r="AF7" i="3" l="1"/>
  <c r="AE7" i="3"/>
  <c r="AD7" i="3"/>
  <c r="G8" i="3" l="1"/>
  <c r="F8" i="3"/>
  <c r="E8" i="3"/>
  <c r="AF30" i="3" l="1"/>
  <c r="AE30" i="3"/>
  <c r="AD30" i="3"/>
  <c r="G14" i="3" l="1"/>
  <c r="F14" i="3"/>
  <c r="E14" i="3"/>
  <c r="AF32" i="3" l="1"/>
  <c r="AE32" i="3"/>
  <c r="AD32" i="3"/>
  <c r="AF39" i="3" l="1"/>
  <c r="AE39" i="3"/>
  <c r="AD39" i="3"/>
  <c r="AF38" i="3"/>
  <c r="AE38" i="3"/>
  <c r="AD38" i="3"/>
  <c r="AF37" i="3"/>
  <c r="AE37" i="3"/>
  <c r="AD37" i="3"/>
  <c r="AF36" i="3"/>
  <c r="AE36" i="3"/>
  <c r="AD36" i="3"/>
  <c r="AF35" i="3"/>
  <c r="AE35" i="3"/>
  <c r="AD35" i="3"/>
  <c r="AF34" i="3"/>
  <c r="AE34" i="3"/>
  <c r="AD34" i="3"/>
  <c r="G20" i="3"/>
  <c r="F20" i="3"/>
  <c r="E20" i="3"/>
  <c r="G19" i="3"/>
  <c r="F19" i="3"/>
  <c r="E19" i="3"/>
  <c r="V17" i="3"/>
  <c r="U17" i="3"/>
  <c r="T17" i="3"/>
  <c r="V16" i="3"/>
  <c r="U16" i="3"/>
  <c r="T16" i="3"/>
  <c r="V15" i="3"/>
  <c r="U15" i="3"/>
  <c r="T15" i="3"/>
  <c r="G18" i="3"/>
  <c r="F18" i="3"/>
  <c r="E18" i="3"/>
  <c r="V14" i="3"/>
  <c r="U14" i="3"/>
  <c r="Q27" i="3" s="1"/>
  <c r="T14" i="3"/>
  <c r="Q28" i="3" s="1"/>
  <c r="G16" i="3"/>
  <c r="F16" i="3"/>
  <c r="E16" i="3"/>
  <c r="V13" i="3"/>
  <c r="U13" i="3"/>
  <c r="T13" i="3"/>
  <c r="G15" i="3"/>
  <c r="F15" i="3"/>
  <c r="E15" i="3"/>
  <c r="V12" i="3"/>
  <c r="U12" i="3"/>
  <c r="T12" i="3"/>
  <c r="V10" i="3"/>
  <c r="U10" i="3"/>
  <c r="T10" i="3"/>
  <c r="V9" i="3"/>
  <c r="U9" i="3"/>
  <c r="T9" i="3"/>
  <c r="G13" i="3"/>
  <c r="F13" i="3"/>
  <c r="E13" i="3"/>
  <c r="G11" i="3"/>
  <c r="F11" i="3"/>
  <c r="E11" i="3"/>
  <c r="V8" i="3"/>
  <c r="U8" i="3"/>
  <c r="T8" i="3"/>
  <c r="G10" i="3"/>
  <c r="F10" i="3"/>
  <c r="E10" i="3"/>
  <c r="G9" i="3"/>
  <c r="F9" i="3"/>
  <c r="E9" i="3"/>
  <c r="V7" i="3"/>
  <c r="U7" i="3"/>
  <c r="T7" i="3"/>
  <c r="G7" i="3"/>
  <c r="F7" i="3"/>
  <c r="E7" i="3"/>
  <c r="Q26" i="3" l="1"/>
  <c r="F20" i="7" s="1"/>
  <c r="Q25" i="3"/>
  <c r="E16" i="7" s="1"/>
  <c r="Q24" i="3"/>
  <c r="C20" i="7" s="1"/>
  <c r="F21" i="7"/>
  <c r="Q29" i="3" l="1"/>
  <c r="E19"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Mangold, Rose</author>
    <author>Tiers</author>
    <author>Windows User</author>
    <author>Hood, Patty</author>
  </authors>
  <commentList>
    <comment ref="C7" authorId="0" shapeId="0" xr:uid="{00000000-0006-0000-0000-000001000000}">
      <text>
        <r>
          <rPr>
            <sz val="9"/>
            <color indexed="81"/>
            <rFont val="Tahoma"/>
            <family val="2"/>
          </rPr>
          <t>or 1313</t>
        </r>
      </text>
    </comment>
    <comment ref="C8" authorId="0" shapeId="0" xr:uid="{00000000-0006-0000-0000-000002000000}">
      <text>
        <r>
          <rPr>
            <sz val="9"/>
            <color indexed="81"/>
            <rFont val="Tahoma"/>
            <family val="2"/>
          </rPr>
          <t xml:space="preserve"> or 1413 or 3323</t>
        </r>
      </text>
    </comment>
    <comment ref="S8" authorId="1" shapeId="0" xr:uid="{EA7CCD85-0D81-4115-A346-55E059FCE99D}">
      <text>
        <r>
          <rPr>
            <sz val="9"/>
            <color indexed="81"/>
            <rFont val="Tahoma"/>
            <family val="2"/>
          </rPr>
          <t>or HORT 1013
or SOIL 1113</t>
        </r>
      </text>
    </comment>
    <comment ref="C9" authorId="2" shapeId="0" xr:uid="{00000000-0006-0000-0000-000003000000}">
      <text>
        <r>
          <rPr>
            <sz val="9"/>
            <color indexed="81"/>
            <rFont val="Tahoma"/>
            <family val="2"/>
          </rPr>
          <t>or 1483 or 1493</t>
        </r>
      </text>
    </comment>
    <comment ref="S9" authorId="2" shapeId="0" xr:uid="{00000000-0006-0000-0000-000004000000}">
      <text>
        <r>
          <rPr>
            <sz val="9"/>
            <color indexed="81"/>
            <rFont val="Tahoma"/>
            <family val="2"/>
          </rPr>
          <t>and 1021
or ANSI 1124</t>
        </r>
      </text>
    </comment>
    <comment ref="S10" authorId="0" shapeId="0" xr:uid="{00000000-0006-0000-0000-000006000000}">
      <text>
        <r>
          <rPr>
            <sz val="9"/>
            <color indexed="81"/>
            <rFont val="Tahoma"/>
            <family val="2"/>
          </rPr>
          <t>and 1023
or ANSI 1124</t>
        </r>
      </text>
    </comment>
    <comment ref="C11" authorId="2" shapeId="0" xr:uid="{00000000-0006-0000-0000-000007000000}">
      <text>
        <r>
          <rPr>
            <sz val="9"/>
            <color indexed="81"/>
            <rFont val="Tahoma"/>
            <family val="2"/>
          </rPr>
          <t>or 1483</t>
        </r>
      </text>
    </comment>
    <comment ref="C12" authorId="1" shapeId="0" xr:uid="{93C27189-316A-41FD-A44F-49D528D5F063}">
      <text>
        <r>
          <rPr>
            <sz val="9"/>
            <color indexed="81"/>
            <rFont val="Tahoma"/>
            <family val="2"/>
          </rPr>
          <t>or 2023</t>
        </r>
      </text>
    </comment>
    <comment ref="S12" authorId="1" shapeId="0" xr:uid="{345D3E36-5E97-4372-B7FE-D928AB01295A}">
      <text>
        <r>
          <rPr>
            <sz val="9"/>
            <color indexed="81"/>
            <rFont val="Tahoma"/>
            <family val="2"/>
          </rPr>
          <t>or 2233</t>
        </r>
      </text>
    </comment>
    <comment ref="AC12" authorId="1" shapeId="0" xr:uid="{BEBD4772-7A13-42F7-8081-02410D375686}">
      <text>
        <r>
          <rPr>
            <sz val="9"/>
            <color indexed="81"/>
            <rFont val="Tahoma"/>
            <family val="2"/>
          </rPr>
          <t>or 3312</t>
        </r>
      </text>
    </comment>
    <comment ref="S13" authorId="1" shapeId="0" xr:uid="{A8785329-A3CC-42F6-BDC2-952D0FB8A104}">
      <text>
        <r>
          <rPr>
            <sz val="9"/>
            <color indexed="81"/>
            <rFont val="Tahoma"/>
            <family val="2"/>
          </rPr>
          <t>or 1314</t>
        </r>
      </text>
    </comment>
    <comment ref="AC13" authorId="1" shapeId="0" xr:uid="{DC75D505-A7EE-49B1-9F0F-83C69969FB15}">
      <text>
        <r>
          <rPr>
            <sz val="9"/>
            <color indexed="81"/>
            <rFont val="Tahoma"/>
            <family val="2"/>
          </rPr>
          <t>or 3322</t>
        </r>
      </text>
    </comment>
    <comment ref="S14" authorId="1" shapeId="0" xr:uid="{AEC66554-2794-4507-BAAC-3FAAF0F09C5B}">
      <text>
        <r>
          <rPr>
            <sz val="9"/>
            <color indexed="81"/>
            <rFont val="Tahoma"/>
            <family val="2"/>
          </rPr>
          <t>or ENGL 3323
or BCOM 3113</t>
        </r>
      </text>
    </comment>
    <comment ref="AC14" authorId="1" shapeId="0" xr:uid="{BF6D1CEA-3C77-4B46-9063-6D5B851433A1}">
      <text>
        <r>
          <rPr>
            <sz val="9"/>
            <color indexed="81"/>
            <rFont val="Tahoma"/>
            <family val="2"/>
          </rPr>
          <t>or 3410
or AG 3080</t>
        </r>
      </text>
    </comment>
    <comment ref="S15" authorId="1" shapeId="0" xr:uid="{83716509-952A-4705-A671-889A5117FB49}">
      <text>
        <r>
          <rPr>
            <sz val="9"/>
            <color indexed="81"/>
            <rFont val="Tahoma"/>
            <family val="2"/>
          </rPr>
          <t>or SPCH 3733
or AGCM 3203</t>
        </r>
      </text>
    </comment>
    <comment ref="C16" authorId="2" shapeId="0" xr:uid="{00000000-0006-0000-0000-000008000000}">
      <text>
        <r>
          <rPr>
            <sz val="9"/>
            <color indexed="81"/>
            <rFont val="Tahoma"/>
            <family val="2"/>
          </rPr>
          <t>and 1111
or BIOL 1114</t>
        </r>
      </text>
    </comment>
    <comment ref="C17" authorId="2" shapeId="0" xr:uid="{B003831B-204D-47A6-AFC9-E6D1BEA8515F}">
      <text>
        <r>
          <rPr>
            <sz val="9"/>
            <color indexed="81"/>
            <rFont val="Tahoma"/>
            <family val="2"/>
          </rPr>
          <t>and 1113
or BIOL 1114</t>
        </r>
      </text>
    </comment>
    <comment ref="C19" authorId="3" shapeId="0" xr:uid="{00000000-0006-0000-0000-00000A000000}">
      <text>
        <r>
          <rPr>
            <sz val="9"/>
            <color indexed="81"/>
            <rFont val="Tahoma"/>
            <family val="2"/>
          </rPr>
          <t>course designated
A, H, N, or S</t>
        </r>
      </text>
    </comment>
    <comment ref="C20" authorId="3" shapeId="0" xr:uid="{00000000-0006-0000-0000-00000C000000}">
      <text>
        <r>
          <rPr>
            <sz val="9"/>
            <color indexed="81"/>
            <rFont val="Tahoma"/>
            <family val="2"/>
          </rPr>
          <t>course designated
A, H, N, or S</t>
        </r>
      </text>
    </comment>
    <comment ref="AC34" authorId="1" shapeId="0" xr:uid="{28AF1F13-43D6-4E4D-8E94-064635097026}">
      <text>
        <r>
          <rPr>
            <sz val="9"/>
            <color indexed="81"/>
            <rFont val="Tahoma"/>
            <family val="2"/>
          </rPr>
          <t>or 2103</t>
        </r>
      </text>
    </comment>
  </commentList>
</comments>
</file>

<file path=xl/sharedStrings.xml><?xml version="1.0" encoding="utf-8"?>
<sst xmlns="http://schemas.openxmlformats.org/spreadsheetml/2006/main" count="125" uniqueCount="84">
  <si>
    <t>DATE</t>
  </si>
  <si>
    <t>NOTES</t>
  </si>
  <si>
    <t>GRADUATION CHECK</t>
  </si>
  <si>
    <t>By</t>
  </si>
  <si>
    <t>Name:</t>
  </si>
  <si>
    <t>Date:</t>
  </si>
  <si>
    <t>ID:</t>
  </si>
  <si>
    <t>Graduation Date:</t>
  </si>
  <si>
    <t>EMAIL:</t>
  </si>
  <si>
    <t>Major:</t>
  </si>
  <si>
    <t>Advisor:</t>
  </si>
  <si>
    <t>Grad/Ret GPA:</t>
  </si>
  <si>
    <t>REMINDER:</t>
  </si>
  <si>
    <t>Current Enrollment:</t>
  </si>
  <si>
    <t>Deficiencies/Remaining Hours:</t>
  </si>
  <si>
    <t xml:space="preserve">Hours Needed from a 4 yr. School: </t>
  </si>
  <si>
    <t>Number of hours needed to complete requirements:</t>
  </si>
  <si>
    <t>NAME:</t>
  </si>
  <si>
    <t>ADV:</t>
  </si>
  <si>
    <t>Course</t>
  </si>
  <si>
    <t>Grade</t>
  </si>
  <si>
    <t>GPts</t>
  </si>
  <si>
    <t>GPACr</t>
  </si>
  <si>
    <t>GrCr</t>
  </si>
  <si>
    <t>Deviation</t>
  </si>
  <si>
    <t xml:space="preserve">ENGL </t>
  </si>
  <si>
    <t>HIST</t>
  </si>
  <si>
    <t>POLS</t>
  </si>
  <si>
    <t>AGEC</t>
  </si>
  <si>
    <t>MATH</t>
  </si>
  <si>
    <t>ANSI</t>
  </si>
  <si>
    <t>(H)</t>
  </si>
  <si>
    <t>BIOL</t>
  </si>
  <si>
    <t>CHEM</t>
  </si>
  <si>
    <t>(D)</t>
  </si>
  <si>
    <t>(I)</t>
  </si>
  <si>
    <t>Graduate Semester</t>
  </si>
  <si>
    <t>Credits and GPAs as of this date:</t>
  </si>
  <si>
    <t>Hours for graduation</t>
  </si>
  <si>
    <t>Grad/Ret GPA</t>
  </si>
  <si>
    <t>Upper div points (100)</t>
  </si>
  <si>
    <t>Non-Ag</t>
  </si>
  <si>
    <t>Upper div GPA</t>
  </si>
  <si>
    <t>Grd</t>
  </si>
  <si>
    <t>Cr</t>
  </si>
  <si>
    <t>60 Senior College Hours</t>
  </si>
  <si>
    <t>HOURS NEEDED</t>
  </si>
  <si>
    <t>NOTES:</t>
  </si>
  <si>
    <t>Elective Hours:</t>
  </si>
  <si>
    <t>Total Hours to Date:</t>
  </si>
  <si>
    <t>(hrs. = current courses + deficiencies)</t>
  </si>
  <si>
    <t>APPROVED BY:</t>
  </si>
  <si>
    <t>ADVISOR</t>
  </si>
  <si>
    <t>(N)</t>
  </si>
  <si>
    <t>GENED</t>
  </si>
  <si>
    <r>
      <t>_______________________________________________________________</t>
    </r>
    <r>
      <rPr>
        <sz val="12"/>
        <rFont val="Times New Roman"/>
        <family val="1"/>
      </rPr>
      <t xml:space="preserve"> Department Head/Date Signed</t>
    </r>
  </si>
  <si>
    <r>
      <t xml:space="preserve">____________________________________________________________________ </t>
    </r>
    <r>
      <rPr>
        <sz val="12"/>
        <rFont val="Times New Roman"/>
        <family val="1"/>
      </rPr>
      <t>Assoc. Dean/Date Signed</t>
    </r>
  </si>
  <si>
    <t>EARNED U/D HOURS (40)</t>
  </si>
  <si>
    <t>GPA U/D HOURS</t>
  </si>
  <si>
    <t>General Education Requirements:  40 Hours</t>
  </si>
  <si>
    <t>Ag</t>
  </si>
  <si>
    <t>FERGUSON COLLEGE OF AGRICULTURE</t>
  </si>
  <si>
    <t>Upper-Division GPA:</t>
  </si>
  <si>
    <t>Total  Upper-Div. Hours to Date:</t>
  </si>
  <si>
    <t>Total  Upper-Div. Points to Date:</t>
  </si>
  <si>
    <t xml:space="preserve">Upper-Div. hours &amp; points needed: </t>
  </si>
  <si>
    <r>
      <t>________________________________________________________________________</t>
    </r>
    <r>
      <rPr>
        <sz val="12"/>
        <rFont val="Times New Roman"/>
        <family val="1"/>
      </rPr>
      <t xml:space="preserve"> Advisor/Date Signed</t>
    </r>
  </si>
  <si>
    <t>LNAME, FNAME</t>
  </si>
  <si>
    <t>00000000</t>
  </si>
  <si>
    <t>STAT</t>
  </si>
  <si>
    <t>College/Dept. Requirements:  38 Hours</t>
  </si>
  <si>
    <t>ACCT</t>
  </si>
  <si>
    <t>Major Requirements:  42 Hours</t>
  </si>
  <si>
    <t>SPCH</t>
  </si>
  <si>
    <t>PLNT</t>
  </si>
  <si>
    <t>Select 3 Hours Upper Division Ferguson College of Ag</t>
  </si>
  <si>
    <t>Select 3 Hours of the following</t>
  </si>
  <si>
    <t>Select 6 Hours of the following from ANSI</t>
  </si>
  <si>
    <t>Select 9 Hours of the following from ANSI</t>
  </si>
  <si>
    <t>Emphasis Area (Select One) 18 Hours</t>
  </si>
  <si>
    <t>ANSI-BPLW</t>
  </si>
  <si>
    <t>AGCM</t>
  </si>
  <si>
    <t>2024-25</t>
  </si>
  <si>
    <t>UNIV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</si>
</sst>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
    <numFmt numFmtId="165" formatCode="mmmm\ d\,\ yyyy"/>
  </numFmts>
  <fonts count="29" x14ac:knownFonts="1">
    <font>
      <sz val="10"/>
      <name val="Arial"/>
      <family val="2"/>
    </font>
    <font>
      <b/>
      <sz val="10"/>
      <name val="Arial"/>
      <family val="2"/>
    </font>
    <font>
      <sz val="10"/>
      <name val="Arial"/>
      <family val="2"/>
    </font>
    <font>
      <b/>
      <u/>
      <sz val="14"/>
      <name val="Times New Roman"/>
      <family val="1"/>
    </font>
    <font>
      <b/>
      <sz val="14"/>
      <name val="Arial"/>
      <family val="2"/>
    </font>
    <font>
      <sz val="12"/>
      <name val="Times New Roman"/>
      <family val="1"/>
    </font>
    <font>
      <sz val="12"/>
      <name val="Arial"/>
      <family val="2"/>
    </font>
    <font>
      <sz val="14"/>
      <name val="Times New Roman"/>
      <family val="1"/>
    </font>
    <font>
      <b/>
      <sz val="12"/>
      <name val="Times New Roman"/>
      <family val="1"/>
    </font>
    <font>
      <b/>
      <sz val="14"/>
      <name val="Times New Roman"/>
      <family val="1"/>
    </font>
    <font>
      <sz val="10"/>
      <name val="Times New Roman"/>
      <family val="1"/>
    </font>
    <font>
      <sz val="10"/>
      <name val="Arial"/>
      <family val="2"/>
    </font>
    <font>
      <sz val="14"/>
      <name val="Arial"/>
      <family val="2"/>
    </font>
    <font>
      <b/>
      <sz val="12"/>
      <name val="Arial"/>
      <family val="2"/>
    </font>
    <font>
      <i/>
      <sz val="14"/>
      <name val="Arial"/>
      <family val="2"/>
    </font>
    <font>
      <b/>
      <sz val="18"/>
      <name val="Arial"/>
      <family val="2"/>
    </font>
    <font>
      <u/>
      <sz val="10"/>
      <name val="Arial"/>
      <family val="2"/>
    </font>
    <font>
      <sz val="8"/>
      <name val="Arial"/>
      <family val="2"/>
    </font>
    <font>
      <sz val="9"/>
      <name val="Arial"/>
      <family val="2"/>
    </font>
    <font>
      <i/>
      <sz val="10"/>
      <name val="Arial"/>
      <family val="2"/>
    </font>
    <font>
      <sz val="9"/>
      <color indexed="81"/>
      <name val="Tahoma"/>
      <family val="2"/>
    </font>
    <font>
      <b/>
      <sz val="10"/>
      <color rgb="FFFF0000"/>
      <name val="Arial"/>
      <family val="2"/>
    </font>
    <font>
      <u/>
      <sz val="10"/>
      <color theme="10"/>
      <name val="Arial"/>
      <family val="2"/>
    </font>
    <font>
      <sz val="16"/>
      <name val="Arial"/>
      <family val="2"/>
    </font>
    <font>
      <i/>
      <sz val="16"/>
      <name val="Arial"/>
      <family val="2"/>
    </font>
    <font>
      <sz val="10"/>
      <color rgb="FFFF0000"/>
      <name val="Arial"/>
      <family val="2"/>
    </font>
    <font>
      <b/>
      <sz val="16"/>
      <name val="Arial"/>
      <family val="2"/>
    </font>
    <font>
      <sz val="9.5"/>
      <name val="Arial"/>
      <family val="2"/>
    </font>
    <font>
      <sz val="9.5"/>
      <color theme="1"/>
      <name val="Arial"/>
      <family val="2"/>
    </font>
  </fonts>
  <fills count="5">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s>
  <borders count="23">
    <border>
      <left/>
      <right/>
      <top/>
      <bottom/>
      <diagonal/>
    </border>
    <border>
      <left/>
      <right/>
      <top/>
      <bottom style="medium">
        <color indexed="64"/>
      </bottom>
      <diagonal/>
    </border>
    <border>
      <left/>
      <right/>
      <top/>
      <bottom style="dotted">
        <color indexed="64"/>
      </bottom>
      <diagonal/>
    </border>
    <border>
      <left/>
      <right/>
      <top/>
      <bottom style="thin">
        <color indexed="64"/>
      </bottom>
      <diagonal/>
    </border>
    <border>
      <left/>
      <right/>
      <top style="thin">
        <color indexed="64"/>
      </top>
      <bottom style="thin">
        <color indexed="64"/>
      </bottom>
      <diagonal/>
    </border>
    <border>
      <left/>
      <right/>
      <top/>
      <bottom style="thick">
        <color indexed="64"/>
      </bottom>
      <diagonal/>
    </border>
    <border>
      <left/>
      <right/>
      <top style="thick">
        <color indexed="64"/>
      </top>
      <bottom style="medium">
        <color auto="1"/>
      </bottom>
      <diagonal/>
    </border>
    <border>
      <left/>
      <right/>
      <top style="medium">
        <color auto="1"/>
      </top>
      <bottom style="medium">
        <color auto="1"/>
      </bottom>
      <diagonal/>
    </border>
    <border>
      <left/>
      <right/>
      <top style="medium">
        <color auto="1"/>
      </top>
      <bottom style="thick">
        <color indexed="64"/>
      </bottom>
      <diagonal/>
    </border>
    <border>
      <left/>
      <right/>
      <top style="thick">
        <color indexed="64"/>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4">
    <xf numFmtId="0" fontId="0" fillId="0" borderId="0"/>
    <xf numFmtId="0" fontId="2" fillId="0" borderId="0"/>
    <xf numFmtId="0" fontId="11" fillId="0" borderId="0"/>
    <xf numFmtId="0" fontId="22" fillId="0" borderId="0" applyNumberFormat="0" applyFill="0" applyBorder="0" applyAlignment="0" applyProtection="0"/>
  </cellStyleXfs>
  <cellXfs count="144">
    <xf numFmtId="0" fontId="0" fillId="0" borderId="0" xfId="0"/>
    <xf numFmtId="0" fontId="1" fillId="0" borderId="1" xfId="0" applyFont="1" applyBorder="1" applyAlignment="1">
      <alignment horizontal="center"/>
    </xf>
    <xf numFmtId="164" fontId="0" fillId="0" borderId="0" xfId="0" applyNumberFormat="1" applyAlignment="1">
      <alignment horizontal="center"/>
    </xf>
    <xf numFmtId="0" fontId="0" fillId="0" borderId="0" xfId="0" applyAlignment="1">
      <alignment wrapText="1"/>
    </xf>
    <xf numFmtId="164" fontId="1" fillId="0" borderId="1" xfId="0" applyNumberFormat="1" applyFont="1" applyBorder="1" applyAlignment="1">
      <alignment horizontal="center"/>
    </xf>
    <xf numFmtId="0" fontId="4" fillId="0" borderId="0" xfId="1" applyFont="1" applyProtection="1">
      <protection hidden="1"/>
    </xf>
    <xf numFmtId="0" fontId="4" fillId="0" borderId="0" xfId="1" applyFont="1"/>
    <xf numFmtId="0" fontId="6" fillId="0" borderId="0" xfId="1" applyFont="1" applyProtection="1">
      <protection hidden="1"/>
    </xf>
    <xf numFmtId="0" fontId="6" fillId="0" borderId="0" xfId="1" applyFont="1"/>
    <xf numFmtId="0" fontId="5" fillId="0" borderId="0" xfId="1" applyFont="1" applyProtection="1">
      <protection hidden="1"/>
    </xf>
    <xf numFmtId="0" fontId="7" fillId="0" borderId="0" xfId="1" applyFont="1" applyProtection="1">
      <protection hidden="1"/>
    </xf>
    <xf numFmtId="0" fontId="8" fillId="0" borderId="0" xfId="1" applyFont="1" applyProtection="1">
      <protection hidden="1"/>
    </xf>
    <xf numFmtId="0" fontId="9" fillId="0" borderId="0" xfId="1" applyFont="1" applyAlignment="1" applyProtection="1">
      <alignment horizontal="left"/>
      <protection hidden="1"/>
    </xf>
    <xf numFmtId="0" fontId="9" fillId="0" borderId="0" xfId="1" applyFont="1" applyProtection="1">
      <protection hidden="1"/>
    </xf>
    <xf numFmtId="0" fontId="8" fillId="0" borderId="0" xfId="1" applyFont="1" applyAlignment="1" applyProtection="1">
      <alignment wrapText="1" shrinkToFit="1"/>
      <protection hidden="1"/>
    </xf>
    <xf numFmtId="0" fontId="5" fillId="0" borderId="0" xfId="1" applyFont="1" applyAlignment="1" applyProtection="1">
      <alignment horizontal="right"/>
      <protection hidden="1"/>
    </xf>
    <xf numFmtId="0" fontId="10" fillId="0" borderId="0" xfId="1" applyFont="1" applyProtection="1">
      <protection hidden="1"/>
    </xf>
    <xf numFmtId="0" fontId="2" fillId="0" borderId="0" xfId="1" applyProtection="1">
      <protection hidden="1"/>
    </xf>
    <xf numFmtId="0" fontId="2" fillId="0" borderId="0" xfId="1"/>
    <xf numFmtId="0" fontId="5" fillId="0" borderId="0" xfId="0" applyFont="1" applyProtection="1">
      <protection hidden="1"/>
    </xf>
    <xf numFmtId="0" fontId="7" fillId="0" borderId="0" xfId="0" applyFont="1" applyProtection="1">
      <protection hidden="1"/>
    </xf>
    <xf numFmtId="0" fontId="8" fillId="0" borderId="0" xfId="0" applyFont="1" applyProtection="1">
      <protection hidden="1"/>
    </xf>
    <xf numFmtId="0" fontId="2" fillId="0" borderId="0" xfId="2" applyFont="1" applyAlignment="1" applyProtection="1">
      <alignment horizontal="right"/>
      <protection hidden="1"/>
    </xf>
    <xf numFmtId="0" fontId="2" fillId="0" borderId="0" xfId="2" applyFont="1" applyProtection="1">
      <protection hidden="1"/>
    </xf>
    <xf numFmtId="0" fontId="2" fillId="0" borderId="0" xfId="2" applyFont="1"/>
    <xf numFmtId="0" fontId="11" fillId="0" borderId="0" xfId="2" applyAlignment="1" applyProtection="1">
      <alignment horizontal="right"/>
      <protection hidden="1"/>
    </xf>
    <xf numFmtId="0" fontId="15" fillId="0" borderId="0" xfId="2" applyFont="1" applyProtection="1">
      <protection locked="0"/>
    </xf>
    <xf numFmtId="0" fontId="11" fillId="0" borderId="0" xfId="2" applyProtection="1">
      <protection locked="0"/>
    </xf>
    <xf numFmtId="0" fontId="12" fillId="0" borderId="0" xfId="2" applyFont="1" applyProtection="1">
      <protection hidden="1"/>
    </xf>
    <xf numFmtId="0" fontId="12" fillId="0" borderId="0" xfId="2" applyFont="1" applyProtection="1">
      <protection locked="0"/>
    </xf>
    <xf numFmtId="0" fontId="14" fillId="0" borderId="0" xfId="2" applyFont="1" applyProtection="1">
      <protection locked="0"/>
    </xf>
    <xf numFmtId="0" fontId="11" fillId="0" borderId="0" xfId="2"/>
    <xf numFmtId="0" fontId="1" fillId="0" borderId="0" xfId="2" applyFont="1" applyProtection="1">
      <protection hidden="1"/>
    </xf>
    <xf numFmtId="0" fontId="11" fillId="0" borderId="0" xfId="2" applyProtection="1">
      <protection hidden="1"/>
    </xf>
    <xf numFmtId="0" fontId="11" fillId="0" borderId="0" xfId="2" applyAlignment="1" applyProtection="1">
      <alignment horizontal="left"/>
      <protection hidden="1"/>
    </xf>
    <xf numFmtId="0" fontId="16" fillId="0" borderId="0" xfId="2" applyFont="1" applyProtection="1">
      <protection hidden="1"/>
    </xf>
    <xf numFmtId="0" fontId="17" fillId="0" borderId="0" xfId="2" applyFont="1" applyProtection="1">
      <protection hidden="1"/>
    </xf>
    <xf numFmtId="0" fontId="2" fillId="0" borderId="0" xfId="2" applyFont="1" applyProtection="1">
      <protection locked="0"/>
    </xf>
    <xf numFmtId="0" fontId="1" fillId="0" borderId="0" xfId="2" applyFont="1" applyAlignment="1" applyProtection="1">
      <alignment horizontal="right"/>
      <protection hidden="1"/>
    </xf>
    <xf numFmtId="0" fontId="18" fillId="0" borderId="0" xfId="2" applyFont="1" applyProtection="1">
      <protection hidden="1"/>
    </xf>
    <xf numFmtId="0" fontId="11" fillId="0" borderId="0" xfId="2" applyProtection="1">
      <protection locked="0" hidden="1"/>
    </xf>
    <xf numFmtId="0" fontId="11" fillId="0" borderId="0" xfId="2" applyAlignment="1" applyProtection="1">
      <alignment horizontal="center"/>
      <protection hidden="1"/>
    </xf>
    <xf numFmtId="0" fontId="2" fillId="0" borderId="12" xfId="2" applyFont="1" applyBorder="1" applyAlignment="1" applyProtection="1">
      <alignment horizontal="right"/>
      <protection locked="0"/>
    </xf>
    <xf numFmtId="0" fontId="11" fillId="2" borderId="13" xfId="2" applyFill="1" applyBorder="1" applyProtection="1">
      <protection hidden="1"/>
    </xf>
    <xf numFmtId="0" fontId="11" fillId="2" borderId="14" xfId="2" applyFill="1" applyBorder="1" applyProtection="1">
      <protection hidden="1"/>
    </xf>
    <xf numFmtId="0" fontId="5" fillId="0" borderId="0" xfId="1" applyFont="1" applyAlignment="1" applyProtection="1">
      <alignment horizontal="left"/>
      <protection hidden="1"/>
    </xf>
    <xf numFmtId="0" fontId="2" fillId="0" borderId="0" xfId="2" applyFont="1" applyAlignment="1" applyProtection="1">
      <alignment horizontal="left"/>
      <protection hidden="1"/>
    </xf>
    <xf numFmtId="0" fontId="1" fillId="0" borderId="0" xfId="2" applyFont="1" applyAlignment="1" applyProtection="1">
      <alignment horizontal="center"/>
      <protection hidden="1"/>
    </xf>
    <xf numFmtId="0" fontId="0" fillId="0" borderId="0" xfId="2" applyFont="1" applyProtection="1">
      <protection hidden="1"/>
    </xf>
    <xf numFmtId="0" fontId="0" fillId="0" borderId="0" xfId="2" applyFont="1" applyAlignment="1" applyProtection="1">
      <alignment horizontal="center"/>
      <protection locked="0"/>
    </xf>
    <xf numFmtId="0" fontId="0" fillId="0" borderId="10" xfId="2" applyFont="1" applyBorder="1" applyProtection="1">
      <protection locked="0"/>
    </xf>
    <xf numFmtId="0" fontId="0" fillId="0" borderId="11" xfId="2" applyFont="1" applyBorder="1" applyProtection="1">
      <protection locked="0"/>
    </xf>
    <xf numFmtId="0" fontId="0" fillId="0" borderId="11" xfId="2" applyFont="1" applyBorder="1" applyAlignment="1" applyProtection="1">
      <alignment horizontal="center"/>
      <protection locked="0"/>
    </xf>
    <xf numFmtId="0" fontId="21" fillId="3" borderId="0" xfId="2" applyFont="1" applyFill="1" applyProtection="1">
      <protection hidden="1"/>
    </xf>
    <xf numFmtId="0" fontId="2" fillId="0" borderId="0" xfId="2" applyFont="1" applyAlignment="1">
      <alignment horizontal="left"/>
    </xf>
    <xf numFmtId="0" fontId="0" fillId="0" borderId="0" xfId="2" applyFont="1" applyAlignment="1">
      <alignment horizontal="center"/>
    </xf>
    <xf numFmtId="0" fontId="0" fillId="0" borderId="0" xfId="2" applyFont="1" applyAlignment="1">
      <alignment horizontal="left"/>
    </xf>
    <xf numFmtId="0" fontId="11" fillId="0" borderId="0" xfId="2" applyAlignment="1">
      <alignment horizontal="center"/>
    </xf>
    <xf numFmtId="0" fontId="8" fillId="0" borderId="0" xfId="1" applyFont="1" applyAlignment="1" applyProtection="1">
      <alignment horizontal="left"/>
      <protection hidden="1"/>
    </xf>
    <xf numFmtId="0" fontId="4" fillId="0" borderId="0" xfId="2" applyFont="1" applyProtection="1">
      <protection hidden="1"/>
    </xf>
    <xf numFmtId="0" fontId="22" fillId="0" borderId="0" xfId="3" applyAlignment="1" applyProtection="1"/>
    <xf numFmtId="0" fontId="8" fillId="0" borderId="0" xfId="1" applyFont="1" applyAlignment="1" applyProtection="1">
      <alignment horizontal="center"/>
      <protection locked="0"/>
    </xf>
    <xf numFmtId="0" fontId="8" fillId="0" borderId="0" xfId="1" applyFont="1" applyAlignment="1">
      <alignment horizontal="left"/>
    </xf>
    <xf numFmtId="0" fontId="9" fillId="0" borderId="0" xfId="1" applyFont="1" applyAlignment="1">
      <alignment horizontal="left"/>
    </xf>
    <xf numFmtId="2" fontId="9" fillId="0" borderId="0" xfId="1" applyNumberFormat="1" applyFont="1" applyAlignment="1" applyProtection="1">
      <alignment horizontal="left"/>
      <protection hidden="1"/>
    </xf>
    <xf numFmtId="0" fontId="7" fillId="0" borderId="0" xfId="1" applyFont="1" applyAlignment="1" applyProtection="1">
      <alignment horizontal="left"/>
      <protection hidden="1"/>
    </xf>
    <xf numFmtId="0" fontId="10" fillId="0" borderId="0" xfId="1" applyFont="1" applyAlignment="1" applyProtection="1">
      <alignment horizontal="left"/>
      <protection hidden="1"/>
    </xf>
    <xf numFmtId="0" fontId="2" fillId="0" borderId="0" xfId="1" applyAlignment="1">
      <alignment horizontal="left"/>
    </xf>
    <xf numFmtId="0" fontId="0" fillId="0" borderId="0" xfId="2" applyFont="1"/>
    <xf numFmtId="0" fontId="2" fillId="0" borderId="0" xfId="2" applyFont="1" applyAlignment="1">
      <alignment horizontal="center"/>
    </xf>
    <xf numFmtId="2" fontId="9" fillId="0" borderId="0" xfId="1" applyNumberFormat="1" applyFont="1" applyAlignment="1">
      <alignment horizontal="left"/>
    </xf>
    <xf numFmtId="0" fontId="8" fillId="0" borderId="0" xfId="1" applyFont="1" applyAlignment="1">
      <alignment horizontal="center"/>
    </xf>
    <xf numFmtId="0" fontId="0" fillId="0" borderId="0" xfId="2" applyFont="1" applyAlignment="1" applyProtection="1">
      <alignment horizontal="left"/>
      <protection locked="0"/>
    </xf>
    <xf numFmtId="0" fontId="2" fillId="0" borderId="0" xfId="2" applyFont="1" applyAlignment="1" applyProtection="1">
      <alignment horizontal="left"/>
      <protection locked="0"/>
    </xf>
    <xf numFmtId="0" fontId="0" fillId="0" borderId="0" xfId="0" applyAlignment="1" applyProtection="1">
      <alignment horizontal="left"/>
      <protection hidden="1"/>
    </xf>
    <xf numFmtId="0" fontId="0" fillId="0" borderId="0" xfId="0" applyProtection="1">
      <protection hidden="1"/>
    </xf>
    <xf numFmtId="14" fontId="8" fillId="0" borderId="0" xfId="0" applyNumberFormat="1" applyFont="1"/>
    <xf numFmtId="0" fontId="1" fillId="0" borderId="0" xfId="2" applyFont="1"/>
    <xf numFmtId="0" fontId="4" fillId="0" borderId="0" xfId="2" applyFont="1"/>
    <xf numFmtId="0" fontId="1" fillId="0" borderId="0" xfId="2" applyFont="1" applyAlignment="1" applyProtection="1">
      <alignment horizontal="left"/>
      <protection hidden="1"/>
    </xf>
    <xf numFmtId="1" fontId="8" fillId="0" borderId="0" xfId="1" applyNumberFormat="1" applyFont="1" applyAlignment="1">
      <alignment horizontal="left"/>
    </xf>
    <xf numFmtId="164" fontId="25" fillId="4" borderId="3" xfId="2" applyNumberFormat="1" applyFont="1" applyFill="1" applyBorder="1" applyAlignment="1" applyProtection="1">
      <alignment horizontal="center"/>
      <protection locked="0"/>
    </xf>
    <xf numFmtId="0" fontId="2" fillId="0" borderId="2" xfId="2" applyFont="1" applyBorder="1" applyAlignment="1" applyProtection="1">
      <alignment horizontal="left"/>
      <protection hidden="1"/>
    </xf>
    <xf numFmtId="0" fontId="11" fillId="0" borderId="15" xfId="2" applyBorder="1" applyProtection="1">
      <protection hidden="1"/>
    </xf>
    <xf numFmtId="0" fontId="11" fillId="0" borderId="11" xfId="2" applyBorder="1" applyProtection="1">
      <protection hidden="1"/>
    </xf>
    <xf numFmtId="0" fontId="11" fillId="0" borderId="16" xfId="2" applyBorder="1" applyProtection="1">
      <protection hidden="1"/>
    </xf>
    <xf numFmtId="0" fontId="11" fillId="0" borderId="17" xfId="2" applyBorder="1" applyProtection="1">
      <protection hidden="1"/>
    </xf>
    <xf numFmtId="0" fontId="11" fillId="0" borderId="18" xfId="2" applyBorder="1" applyProtection="1">
      <protection hidden="1"/>
    </xf>
    <xf numFmtId="0" fontId="11" fillId="0" borderId="19" xfId="2" applyBorder="1" applyProtection="1">
      <protection hidden="1"/>
    </xf>
    <xf numFmtId="0" fontId="11" fillId="0" borderId="20" xfId="2" applyBorder="1" applyProtection="1">
      <protection hidden="1"/>
    </xf>
    <xf numFmtId="0" fontId="11" fillId="0" borderId="21" xfId="2" applyBorder="1" applyProtection="1">
      <protection hidden="1"/>
    </xf>
    <xf numFmtId="0" fontId="11" fillId="0" borderId="22" xfId="2" applyBorder="1" applyProtection="1">
      <protection hidden="1"/>
    </xf>
    <xf numFmtId="0" fontId="0" fillId="0" borderId="0" xfId="0" applyAlignment="1" applyProtection="1">
      <alignment horizontal="left"/>
      <protection locked="0"/>
    </xf>
    <xf numFmtId="0" fontId="0" fillId="0" borderId="0" xfId="0" applyProtection="1">
      <protection locked="0"/>
    </xf>
    <xf numFmtId="0" fontId="2" fillId="0" borderId="2" xfId="2" applyFont="1" applyBorder="1" applyAlignment="1" applyProtection="1">
      <alignment horizontal="left"/>
      <protection locked="0"/>
    </xf>
    <xf numFmtId="0" fontId="0" fillId="0" borderId="3" xfId="2" applyFont="1" applyBorder="1" applyAlignment="1" applyProtection="1">
      <alignment horizontal="center"/>
      <protection locked="0"/>
    </xf>
    <xf numFmtId="0" fontId="13" fillId="0" borderId="6" xfId="2" applyFont="1" applyBorder="1" applyAlignment="1" applyProtection="1">
      <alignment horizontal="center"/>
      <protection hidden="1"/>
    </xf>
    <xf numFmtId="1" fontId="11" fillId="0" borderId="6" xfId="2" applyNumberFormat="1" applyBorder="1" applyAlignment="1" applyProtection="1">
      <alignment horizontal="center"/>
      <protection hidden="1"/>
    </xf>
    <xf numFmtId="0" fontId="0" fillId="0" borderId="4" xfId="2" applyFont="1" applyBorder="1" applyAlignment="1" applyProtection="1">
      <alignment horizontal="center"/>
      <protection locked="0"/>
    </xf>
    <xf numFmtId="0" fontId="2" fillId="0" borderId="4" xfId="2" applyFont="1" applyBorder="1" applyAlignment="1" applyProtection="1">
      <alignment horizontal="center"/>
      <protection locked="0"/>
    </xf>
    <xf numFmtId="0" fontId="0" fillId="0" borderId="3" xfId="2" applyFont="1" applyBorder="1" applyAlignment="1" applyProtection="1">
      <alignment horizontal="left"/>
      <protection locked="0"/>
    </xf>
    <xf numFmtId="0" fontId="0" fillId="0" borderId="3" xfId="2" applyFont="1" applyBorder="1" applyAlignment="1" applyProtection="1">
      <alignment horizontal="center"/>
      <protection locked="0"/>
    </xf>
    <xf numFmtId="0" fontId="11" fillId="0" borderId="3" xfId="2" applyBorder="1" applyAlignment="1" applyProtection="1">
      <alignment horizontal="center"/>
      <protection locked="0"/>
    </xf>
    <xf numFmtId="14" fontId="0" fillId="0" borderId="3" xfId="2" applyNumberFormat="1" applyFont="1" applyBorder="1" applyAlignment="1" applyProtection="1">
      <alignment horizontal="center"/>
      <protection locked="0"/>
    </xf>
    <xf numFmtId="14" fontId="11" fillId="0" borderId="3" xfId="2" applyNumberFormat="1" applyBorder="1" applyAlignment="1" applyProtection="1">
      <alignment horizontal="center"/>
      <protection locked="0"/>
    </xf>
    <xf numFmtId="1" fontId="0" fillId="0" borderId="9" xfId="2" applyNumberFormat="1" applyFont="1" applyBorder="1" applyAlignment="1" applyProtection="1">
      <alignment horizontal="center"/>
      <protection locked="0"/>
    </xf>
    <xf numFmtId="1" fontId="11" fillId="0" borderId="9" xfId="2" applyNumberFormat="1" applyBorder="1" applyAlignment="1" applyProtection="1">
      <alignment horizontal="center"/>
      <protection locked="0"/>
    </xf>
    <xf numFmtId="0" fontId="11" fillId="0" borderId="5" xfId="2" applyBorder="1" applyAlignment="1" applyProtection="1">
      <alignment horizontal="center"/>
      <protection hidden="1"/>
    </xf>
    <xf numFmtId="2" fontId="11" fillId="0" borderId="5" xfId="2" applyNumberFormat="1" applyBorder="1" applyAlignment="1" applyProtection="1">
      <alignment horizontal="center"/>
      <protection hidden="1"/>
    </xf>
    <xf numFmtId="1" fontId="11" fillId="0" borderId="7" xfId="2" applyNumberFormat="1" applyBorder="1" applyAlignment="1" applyProtection="1">
      <alignment horizontal="center"/>
      <protection hidden="1"/>
    </xf>
    <xf numFmtId="2" fontId="11" fillId="0" borderId="8" xfId="2" applyNumberFormat="1" applyBorder="1" applyAlignment="1" applyProtection="1">
      <alignment horizontal="center"/>
      <protection hidden="1"/>
    </xf>
    <xf numFmtId="0" fontId="11" fillId="0" borderId="0" xfId="2" applyProtection="1">
      <protection hidden="1"/>
    </xf>
    <xf numFmtId="0" fontId="11" fillId="0" borderId="0" xfId="2" applyAlignment="1" applyProtection="1">
      <alignment horizontal="left"/>
      <protection hidden="1"/>
    </xf>
    <xf numFmtId="0" fontId="0" fillId="0" borderId="0" xfId="2" applyFont="1" applyAlignment="1" applyProtection="1">
      <alignment horizontal="left"/>
      <protection locked="0"/>
    </xf>
    <xf numFmtId="0" fontId="0" fillId="0" borderId="4" xfId="2" applyFont="1" applyBorder="1" applyAlignment="1" applyProtection="1">
      <alignment horizontal="left"/>
      <protection locked="0"/>
    </xf>
    <xf numFmtId="0" fontId="24" fillId="0" borderId="0" xfId="2" applyFont="1" applyProtection="1">
      <protection locked="0"/>
    </xf>
    <xf numFmtId="0" fontId="4" fillId="0" borderId="0" xfId="2" applyFont="1" applyAlignment="1" applyProtection="1">
      <alignment horizontal="center"/>
      <protection hidden="1"/>
    </xf>
    <xf numFmtId="0" fontId="23" fillId="0" borderId="0" xfId="2" applyFont="1" applyAlignment="1" applyProtection="1">
      <alignment horizontal="center"/>
      <protection locked="0"/>
    </xf>
    <xf numFmtId="49" fontId="26" fillId="0" borderId="0" xfId="2" applyNumberFormat="1" applyFont="1" applyAlignment="1" applyProtection="1">
      <alignment horizontal="center"/>
      <protection locked="0"/>
    </xf>
    <xf numFmtId="0" fontId="19" fillId="0" borderId="0" xfId="2" applyFont="1" applyProtection="1">
      <protection hidden="1"/>
    </xf>
    <xf numFmtId="0" fontId="28" fillId="0" borderId="0" xfId="2" applyFont="1" applyProtection="1">
      <protection hidden="1"/>
    </xf>
    <xf numFmtId="0" fontId="0" fillId="0" borderId="0" xfId="0" applyProtection="1">
      <protection hidden="1"/>
    </xf>
    <xf numFmtId="0" fontId="27" fillId="0" borderId="0" xfId="2" applyFont="1" applyAlignment="1" applyProtection="1">
      <alignment wrapText="1"/>
      <protection hidden="1"/>
    </xf>
    <xf numFmtId="0" fontId="0" fillId="0" borderId="0" xfId="2" applyFont="1" applyProtection="1">
      <protection hidden="1"/>
    </xf>
    <xf numFmtId="0" fontId="0" fillId="0" borderId="0" xfId="0" applyAlignment="1" applyProtection="1">
      <alignment horizontal="left"/>
      <protection hidden="1"/>
    </xf>
    <xf numFmtId="0" fontId="2" fillId="0" borderId="0" xfId="2" applyFont="1" applyAlignment="1" applyProtection="1">
      <alignment horizontal="left"/>
      <protection locked="0"/>
    </xf>
    <xf numFmtId="0" fontId="8" fillId="0" borderId="0" xfId="1" applyFont="1" applyAlignment="1" applyProtection="1">
      <alignment horizontal="left"/>
      <protection locked="0"/>
    </xf>
    <xf numFmtId="0" fontId="3" fillId="0" borderId="0" xfId="1" applyFont="1" applyAlignment="1" applyProtection="1">
      <alignment horizontal="center"/>
      <protection hidden="1"/>
    </xf>
    <xf numFmtId="0" fontId="5" fillId="0" borderId="0" xfId="1" applyFont="1" applyAlignment="1" applyProtection="1">
      <alignment horizontal="center"/>
      <protection hidden="1"/>
    </xf>
    <xf numFmtId="0" fontId="9" fillId="0" borderId="0" xfId="1" applyFont="1" applyAlignment="1">
      <alignment horizontal="left"/>
    </xf>
    <xf numFmtId="165" fontId="9" fillId="0" borderId="0" xfId="1" applyNumberFormat="1" applyFont="1" applyAlignment="1" applyProtection="1">
      <alignment horizontal="left"/>
      <protection locked="0"/>
    </xf>
    <xf numFmtId="0" fontId="2" fillId="0" borderId="0" xfId="1" applyProtection="1">
      <protection locked="0"/>
    </xf>
    <xf numFmtId="0" fontId="8" fillId="0" borderId="0" xfId="0" applyFont="1" applyAlignment="1">
      <alignment horizontal="left"/>
    </xf>
    <xf numFmtId="0" fontId="5" fillId="0" borderId="0" xfId="1" applyFont="1" applyAlignment="1" applyProtection="1">
      <alignment horizontal="left"/>
      <protection locked="0"/>
    </xf>
    <xf numFmtId="0" fontId="9" fillId="0" borderId="0" xfId="1" applyFont="1"/>
    <xf numFmtId="0" fontId="2" fillId="0" borderId="0" xfId="1"/>
    <xf numFmtId="0" fontId="5" fillId="0" borderId="0" xfId="1" applyFont="1" applyAlignment="1" applyProtection="1">
      <alignment horizontal="left"/>
      <protection hidden="1"/>
    </xf>
    <xf numFmtId="0" fontId="5" fillId="0" borderId="0" xfId="1" applyFont="1" applyAlignment="1" applyProtection="1">
      <alignment vertical="top"/>
      <protection locked="0" hidden="1"/>
    </xf>
    <xf numFmtId="0" fontId="10" fillId="0" borderId="0" xfId="1" applyFont="1" applyAlignment="1" applyProtection="1">
      <alignment horizontal="center"/>
      <protection locked="0" hidden="1"/>
    </xf>
    <xf numFmtId="0" fontId="8" fillId="0" borderId="0" xfId="1" applyFont="1" applyAlignment="1" applyProtection="1">
      <alignment horizontal="left" vertical="top" wrapText="1" shrinkToFit="1"/>
      <protection locked="0"/>
    </xf>
    <xf numFmtId="0" fontId="2" fillId="0" borderId="0" xfId="1" applyAlignment="1" applyProtection="1">
      <alignment horizontal="left" vertical="top" wrapText="1" shrinkToFit="1"/>
      <protection locked="0"/>
    </xf>
    <xf numFmtId="0" fontId="8" fillId="0" borderId="0" xfId="1" applyFont="1" applyAlignment="1" applyProtection="1">
      <alignment horizontal="left"/>
      <protection hidden="1"/>
    </xf>
    <xf numFmtId="2" fontId="9" fillId="0" borderId="0" xfId="1" applyNumberFormat="1" applyFont="1" applyAlignment="1" applyProtection="1">
      <alignment horizontal="center"/>
      <protection locked="0"/>
    </xf>
    <xf numFmtId="0" fontId="8" fillId="0" borderId="0" xfId="1" applyFont="1" applyAlignment="1" applyProtection="1">
      <alignment horizontal="center"/>
      <protection locked="0"/>
    </xf>
  </cellXfs>
  <cellStyles count="4">
    <cellStyle name="Hyperlink" xfId="3" builtinId="8"/>
    <cellStyle name="Normal" xfId="0" builtinId="0"/>
    <cellStyle name="Normal 2" xfId="1" xr:uid="{00000000-0005-0000-0000-000002000000}"/>
    <cellStyle name="Normal 3" xfId="2" xr:uid="{00000000-0005-0000-0000-000003000000}"/>
  </cellStyles>
  <dxfs count="68">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i val="0"/>
        <color rgb="FFFF0000"/>
      </font>
    </dxf>
    <dxf>
      <font>
        <b/>
        <i val="0"/>
        <color rgb="FF0000FF"/>
      </font>
    </dxf>
    <dxf>
      <font>
        <b/>
        <i val="0"/>
        <color rgb="FFFF0000"/>
      </font>
    </dxf>
    <dxf>
      <font>
        <b/>
        <i val="0"/>
        <color rgb="FF0000FF"/>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ont>
        <b/>
        <i val="0"/>
        <color rgb="FF0000FF"/>
      </font>
    </dxf>
    <dxf>
      <font>
        <b/>
        <i val="0"/>
        <color rgb="FFFF0000"/>
      </font>
    </dxf>
    <dxf>
      <font>
        <b/>
        <i val="0"/>
        <color rgb="FF0000FF"/>
      </font>
    </dxf>
    <dxf>
      <font>
        <b/>
        <i val="0"/>
        <color rgb="FFFF0000"/>
      </font>
    </dxf>
    <dxf>
      <font>
        <b/>
        <i val="0"/>
        <color rgb="FF0000FF"/>
      </font>
    </dxf>
    <dxf>
      <font>
        <b/>
        <i val="0"/>
        <color rgb="FFFF0000"/>
      </font>
    </dxf>
    <dxf>
      <font>
        <b/>
        <i val="0"/>
        <color rgb="FF0000FF"/>
      </font>
    </dxf>
    <dxf>
      <font>
        <b/>
        <i val="0"/>
        <color rgb="FFFF0000"/>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ont>
        <b/>
        <i val="0"/>
        <color rgb="FF0000FF"/>
      </font>
    </dxf>
    <dxf>
      <font>
        <b/>
        <i val="0"/>
        <color rgb="FFFF0000"/>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lor rgb="FF0000FF"/>
      </font>
    </dxf>
    <dxf>
      <font>
        <b/>
        <i val="0"/>
        <color rgb="FFFF0000"/>
      </font>
    </dxf>
    <dxf>
      <font>
        <b/>
        <i val="0"/>
        <condense val="0"/>
        <extend val="0"/>
        <color indexed="12"/>
      </font>
    </dxf>
    <dxf>
      <font>
        <b/>
        <i val="0"/>
        <color rgb="FF0000FF"/>
      </font>
    </dxf>
    <dxf>
      <font>
        <b/>
        <i val="0"/>
        <color rgb="FFFF0000"/>
      </font>
    </dxf>
    <dxf>
      <font>
        <b/>
        <i val="0"/>
        <condense val="0"/>
        <extend val="0"/>
        <color indexed="12"/>
      </font>
    </dxf>
    <dxf>
      <font>
        <b/>
        <i val="0"/>
        <color rgb="FF0000FF"/>
      </font>
    </dxf>
    <dxf>
      <font>
        <b/>
        <i val="0"/>
        <color rgb="FFFF0000"/>
      </font>
    </dxf>
    <dxf>
      <font>
        <b/>
        <i val="0"/>
        <condense val="0"/>
        <extend val="0"/>
        <color indexed="10"/>
      </font>
    </dxf>
    <dxf>
      <font>
        <b/>
        <i val="0"/>
        <condense val="0"/>
        <extend val="0"/>
        <color indexed="12"/>
      </font>
    </dxf>
    <dxf>
      <font>
        <b/>
        <i val="0"/>
        <condense val="0"/>
        <extend val="0"/>
        <color indexed="12"/>
      </font>
    </dxf>
    <dxf>
      <font>
        <b/>
        <i val="0"/>
        <condense val="0"/>
        <extend val="0"/>
        <color indexed="10"/>
      </font>
    </dxf>
    <dxf>
      <font>
        <b val="0"/>
        <i val="0"/>
        <condense val="0"/>
        <extend val="0"/>
      </font>
      <fill>
        <patternFill>
          <bgColor indexed="22"/>
        </patternFill>
      </fill>
    </dxf>
    <dxf>
      <font>
        <b/>
        <i val="0"/>
        <condense val="0"/>
        <extend val="0"/>
        <color indexed="12"/>
      </font>
    </dxf>
    <dxf>
      <fill>
        <patternFill>
          <bgColor rgb="FFFF0000"/>
        </patternFill>
      </fill>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s>
  <tableStyles count="0" defaultTableStyle="TableStyleMedium9" defaultPivotStyle="PivotStyleLight16"/>
  <colors>
    <mruColors>
      <color rgb="FF0000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120316</xdr:colOff>
      <xdr:row>32</xdr:row>
      <xdr:rowOff>9526</xdr:rowOff>
    </xdr:from>
    <xdr:to>
      <xdr:col>25</xdr:col>
      <xdr:colOff>20053</xdr:colOff>
      <xdr:row>41</xdr:row>
      <xdr:rowOff>38101</xdr:rowOff>
    </xdr:to>
    <xdr:sp macro="" textlink="" fLocksText="0">
      <xdr:nvSpPr>
        <xdr:cNvPr id="2" name="TextBox 1" descr="A note filed for the hours needed to Graduate.&#10;">
          <a:extLst>
            <a:ext uri="{FF2B5EF4-FFF2-40B4-BE49-F238E27FC236}">
              <a16:creationId xmlns:a16="http://schemas.microsoft.com/office/drawing/2014/main" id="{00000000-0008-0000-0000-000002000000}"/>
            </a:ext>
          </a:extLst>
        </xdr:cNvPr>
        <xdr:cNvSpPr txBox="1"/>
      </xdr:nvSpPr>
      <xdr:spPr>
        <a:xfrm>
          <a:off x="3073066" y="5381626"/>
          <a:ext cx="2633412" cy="1619250"/>
        </a:xfrm>
        <a:prstGeom prst="rect">
          <a:avLst/>
        </a:prstGeom>
        <a:solidFill>
          <a:schemeClr val="bg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wrap="square" tIns="91440" bIns="91440" rtlCol="0" anchor="t">
          <a:noAutofit/>
        </a:bodyPr>
        <a:lstStyle/>
        <a:p>
          <a:endParaRPr lang="en-US" sz="1000">
            <a:latin typeface="Arial" pitchFamily="34" charset="0"/>
            <a:cs typeface="Arial" pitchFamily="34" charset="0"/>
          </a:endParaRPr>
        </a:p>
      </xdr:txBody>
    </xdr:sp>
    <xdr:clientData fLocksWithSheet="0"/>
  </xdr:twoCellAnchor>
  <xdr:twoCellAnchor>
    <xdr:from>
      <xdr:col>26</xdr:col>
      <xdr:colOff>0</xdr:colOff>
      <xdr:row>27</xdr:row>
      <xdr:rowOff>38099</xdr:rowOff>
    </xdr:from>
    <xdr:to>
      <xdr:col>35</xdr:col>
      <xdr:colOff>0</xdr:colOff>
      <xdr:row>32</xdr:row>
      <xdr:rowOff>133350</xdr:rowOff>
    </xdr:to>
    <xdr:sp macro="" textlink="">
      <xdr:nvSpPr>
        <xdr:cNvPr id="6" name="TextBox 5">
          <a:extLst>
            <a:ext uri="{FF2B5EF4-FFF2-40B4-BE49-F238E27FC236}">
              <a16:creationId xmlns:a16="http://schemas.microsoft.com/office/drawing/2014/main" id="{EA304999-6435-4CA4-9217-12EE313D1CBC}"/>
            </a:ext>
          </a:extLst>
        </xdr:cNvPr>
        <xdr:cNvSpPr txBox="1"/>
      </xdr:nvSpPr>
      <xdr:spPr>
        <a:xfrm>
          <a:off x="5781675" y="4438649"/>
          <a:ext cx="3438525" cy="10668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en-US" sz="900" b="1" baseline="0"/>
            <a:t>BUSINESS:  </a:t>
          </a:r>
          <a:r>
            <a:rPr lang="en-US" sz="900" b="0" baseline="0"/>
            <a:t>ACCT 2003 or 2103 </a:t>
          </a:r>
        </a:p>
        <a:p>
          <a:pPr algn="l"/>
          <a:r>
            <a:rPr lang="en-US" sz="900" b="1" baseline="0"/>
            <a:t>and</a:t>
          </a:r>
        </a:p>
        <a:p>
          <a:pPr algn="l"/>
          <a:r>
            <a:rPr lang="en-US" sz="900" b="0" baseline="0"/>
            <a:t>15 Upper Division hours AGEC, ECON, EEE, FIN, MKTG or </a:t>
          </a:r>
          <a:r>
            <a:rPr lang="en-US" sz="900" b="0" baseline="0">
              <a:solidFill>
                <a:schemeClr val="dk1"/>
              </a:solidFill>
              <a:latin typeface="+mn-lt"/>
              <a:ea typeface="+mn-ea"/>
              <a:cs typeface="+mn-cs"/>
            </a:rPr>
            <a:t>MGMT</a:t>
          </a:r>
        </a:p>
        <a:p>
          <a:pPr algn="l"/>
          <a:endParaRPr lang="en-US" sz="800" b="1" baseline="0"/>
        </a:p>
        <a:p>
          <a:pPr algn="l"/>
          <a:r>
            <a:rPr lang="en-US" sz="900" b="1" baseline="0"/>
            <a:t>PRE-LAW:  </a:t>
          </a:r>
          <a:r>
            <a:rPr lang="en-US" sz="900" b="0" baseline="0"/>
            <a:t>ACCT 2003 or 2103, AGEC 3703, AGEC 3713 or POLS 4363 </a:t>
          </a:r>
          <a:r>
            <a:rPr lang="en-US" sz="900" b="1" baseline="0"/>
            <a:t>and</a:t>
          </a:r>
        </a:p>
        <a:p>
          <a:pPr algn="l"/>
          <a:r>
            <a:rPr lang="en-US" sz="900" b="0" baseline="0"/>
            <a:t>9 Upper Division hours AGEC, ECON, EEE, FIN, </a:t>
          </a:r>
          <a:r>
            <a:rPr kumimoji="0" lang="en-US" sz="900" b="0" i="0" u="none" strike="noStrike" kern="0" cap="none" spc="0" normalizeH="0" baseline="0" noProof="0">
              <a:ln>
                <a:noFill/>
              </a:ln>
              <a:solidFill>
                <a:prstClr val="black"/>
              </a:solidFill>
              <a:effectLst/>
              <a:uLnTx/>
              <a:uFillTx/>
              <a:latin typeface="+mn-lt"/>
              <a:ea typeface="+mn-ea"/>
              <a:cs typeface="+mn-cs"/>
            </a:rPr>
            <a:t>MKTG, </a:t>
          </a:r>
          <a:r>
            <a:rPr lang="en-US" sz="900" b="0" baseline="0"/>
            <a:t>MGMT or POLS</a:t>
          </a:r>
          <a:endParaRPr lang="en-US" sz="900" baseline="0"/>
        </a:p>
      </xdr:txBody>
    </xdr:sp>
    <xdr:clientData/>
  </xdr:twoCellAnchor>
  <xdr:twoCellAnchor>
    <xdr:from>
      <xdr:col>15</xdr:col>
      <xdr:colOff>123825</xdr:colOff>
      <xdr:row>41</xdr:row>
      <xdr:rowOff>66675</xdr:rowOff>
    </xdr:from>
    <xdr:to>
      <xdr:col>25</xdr:col>
      <xdr:colOff>14539</xdr:colOff>
      <xdr:row>43</xdr:row>
      <xdr:rowOff>27314</xdr:rowOff>
    </xdr:to>
    <xdr:sp macro="" textlink="">
      <xdr:nvSpPr>
        <xdr:cNvPr id="8" name="TextBox 7">
          <a:extLst>
            <a:ext uri="{FF2B5EF4-FFF2-40B4-BE49-F238E27FC236}">
              <a16:creationId xmlns:a16="http://schemas.microsoft.com/office/drawing/2014/main" id="{94C9EEC2-7A5E-4DC5-8D66-F790B9D8437F}"/>
            </a:ext>
          </a:extLst>
        </xdr:cNvPr>
        <xdr:cNvSpPr txBox="1"/>
      </xdr:nvSpPr>
      <xdr:spPr>
        <a:xfrm>
          <a:off x="3076575" y="6943725"/>
          <a:ext cx="2624389" cy="303539"/>
        </a:xfrm>
        <a:prstGeom prst="rect">
          <a:avLst/>
        </a:prstGeom>
        <a:solidFill>
          <a:srgbClr val="FFFF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b="1"/>
            <a:t>2.00 GPA OR HIGHER IN UPPER-DIVISION HOURS</a:t>
          </a:r>
        </a:p>
      </xdr:txBody>
    </xdr:sp>
    <xdr:clientData/>
  </xdr:twoCellAnchor>
  <xdr:twoCellAnchor>
    <xdr:from>
      <xdr:col>26</xdr:col>
      <xdr:colOff>9526</xdr:colOff>
      <xdr:row>15</xdr:row>
      <xdr:rowOff>38098</xdr:rowOff>
    </xdr:from>
    <xdr:to>
      <xdr:col>35</xdr:col>
      <xdr:colOff>1</xdr:colOff>
      <xdr:row>16</xdr:row>
      <xdr:rowOff>142874</xdr:rowOff>
    </xdr:to>
    <xdr:sp macro="" textlink="">
      <xdr:nvSpPr>
        <xdr:cNvPr id="7" name="TextBox 6">
          <a:extLst>
            <a:ext uri="{FF2B5EF4-FFF2-40B4-BE49-F238E27FC236}">
              <a16:creationId xmlns:a16="http://schemas.microsoft.com/office/drawing/2014/main" id="{F0DD7884-7547-474F-904F-58021AF8D913}"/>
            </a:ext>
          </a:extLst>
        </xdr:cNvPr>
        <xdr:cNvSpPr txBox="1"/>
      </xdr:nvSpPr>
      <xdr:spPr>
        <a:xfrm>
          <a:off x="5791201" y="2428873"/>
          <a:ext cx="3429000" cy="2667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00" b="0" i="0" u="none" strike="noStrike">
              <a:solidFill>
                <a:schemeClr val="dk1"/>
              </a:solidFill>
              <a:effectLst/>
              <a:latin typeface="+mn-lt"/>
              <a:ea typeface="+mn-ea"/>
              <a:cs typeface="+mn-cs"/>
            </a:rPr>
            <a:t>3123, 3333, 3414, 3533, 3623, 3753</a:t>
          </a:r>
          <a:r>
            <a:rPr lang="en-US" sz="1000"/>
            <a:t> </a:t>
          </a:r>
          <a:endParaRPr lang="en-US" sz="1000" baseline="0"/>
        </a:p>
      </xdr:txBody>
    </xdr:sp>
    <xdr:clientData/>
  </xdr:twoCellAnchor>
  <xdr:twoCellAnchor>
    <xdr:from>
      <xdr:col>26</xdr:col>
      <xdr:colOff>0</xdr:colOff>
      <xdr:row>21</xdr:row>
      <xdr:rowOff>38100</xdr:rowOff>
    </xdr:from>
    <xdr:to>
      <xdr:col>35</xdr:col>
      <xdr:colOff>0</xdr:colOff>
      <xdr:row>22</xdr:row>
      <xdr:rowOff>114300</xdr:rowOff>
    </xdr:to>
    <xdr:sp macro="" textlink="">
      <xdr:nvSpPr>
        <xdr:cNvPr id="10" name="TextBox 9">
          <a:extLst>
            <a:ext uri="{FF2B5EF4-FFF2-40B4-BE49-F238E27FC236}">
              <a16:creationId xmlns:a16="http://schemas.microsoft.com/office/drawing/2014/main" id="{E67707E6-0C2C-4A8C-B898-E6C2A35766CD}"/>
            </a:ext>
          </a:extLst>
        </xdr:cNvPr>
        <xdr:cNvSpPr txBox="1"/>
      </xdr:nvSpPr>
      <xdr:spPr>
        <a:xfrm>
          <a:off x="5781675" y="3400425"/>
          <a:ext cx="334327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800" b="0" i="0" u="none" strike="noStrike">
              <a:solidFill>
                <a:schemeClr val="dk1"/>
              </a:solidFill>
              <a:effectLst/>
              <a:latin typeface="+mn-lt"/>
              <a:ea typeface="+mn-ea"/>
              <a:cs typeface="+mn-cs"/>
            </a:rPr>
            <a:t>4023, 4203, 4423, 4523, 4543, 4553, 4613, 4633, 4643, 4703, 4713, 4803</a:t>
          </a:r>
          <a:r>
            <a:rPr lang="en-US" sz="800"/>
            <a:t> </a:t>
          </a:r>
          <a:endParaRPr lang="en-US" sz="800" baseline="0"/>
        </a:p>
      </xdr:txBody>
    </xdr:sp>
    <xdr:clientData/>
  </xdr:twoCellAnchor>
  <xdr:twoCellAnchor>
    <xdr:from>
      <xdr:col>25</xdr:col>
      <xdr:colOff>95249</xdr:colOff>
      <xdr:row>9</xdr:row>
      <xdr:rowOff>38100</xdr:rowOff>
    </xdr:from>
    <xdr:to>
      <xdr:col>34</xdr:col>
      <xdr:colOff>1238250</xdr:colOff>
      <xdr:row>10</xdr:row>
      <xdr:rowOff>95250</xdr:rowOff>
    </xdr:to>
    <xdr:sp macro="" textlink="">
      <xdr:nvSpPr>
        <xdr:cNvPr id="9" name="TextBox 8">
          <a:extLst>
            <a:ext uri="{FF2B5EF4-FFF2-40B4-BE49-F238E27FC236}">
              <a16:creationId xmlns:a16="http://schemas.microsoft.com/office/drawing/2014/main" id="{630722C2-1A86-4A0C-98A8-E30324510E9B}"/>
            </a:ext>
          </a:extLst>
        </xdr:cNvPr>
        <xdr:cNvSpPr txBox="1"/>
      </xdr:nvSpPr>
      <xdr:spPr>
        <a:xfrm>
          <a:off x="5781674" y="1438275"/>
          <a:ext cx="3429001" cy="219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00" b="0" i="0" u="none" strike="noStrike">
              <a:solidFill>
                <a:schemeClr val="dk1"/>
              </a:solidFill>
              <a:effectLst/>
              <a:latin typeface="+mn-lt"/>
              <a:ea typeface="+mn-ea"/>
              <a:cs typeface="+mn-cs"/>
            </a:rPr>
            <a:t>ANSI 3310, 3312, 3322, 3410, 3420, 4910, or</a:t>
          </a:r>
          <a:r>
            <a:rPr lang="en-US" sz="1000" b="0" i="0" u="none" strike="noStrike" baseline="0">
              <a:solidFill>
                <a:schemeClr val="dk1"/>
              </a:solidFill>
              <a:effectLst/>
              <a:latin typeface="+mn-lt"/>
              <a:ea typeface="+mn-ea"/>
              <a:cs typeface="+mn-cs"/>
            </a:rPr>
            <a:t> AG 3080</a:t>
          </a:r>
          <a:endParaRPr lang="en-US" sz="1000" baseline="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32</xdr:row>
      <xdr:rowOff>156882</xdr:rowOff>
    </xdr:from>
    <xdr:to>
      <xdr:col>5</xdr:col>
      <xdr:colOff>857250</xdr:colOff>
      <xdr:row>36</xdr:row>
      <xdr:rowOff>168088</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8100" y="6881532"/>
          <a:ext cx="6391275" cy="77320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200" b="0" i="0" u="none" strike="noStrike" baseline="0">
              <a:solidFill>
                <a:srgbClr val="000000"/>
              </a:solidFill>
              <a:latin typeface="Times New Roman" panose="02020603050405020304" pitchFamily="18" charset="0"/>
              <a:cs typeface="Times New Roman" panose="02020603050405020304" pitchFamily="18" charset="0"/>
            </a:rPr>
            <a:t>This is a copy of your graduation check based on the information currently on file in our office.  Please read this information carefully. If there is anything you do not understand, you should contact your advisor. He/She has also received a copy.  Be sure to </a:t>
          </a:r>
          <a:r>
            <a:rPr lang="en-US" sz="1200" b="1" i="0" u="none" strike="noStrike" baseline="0">
              <a:solidFill>
                <a:srgbClr val="000000"/>
              </a:solidFill>
              <a:latin typeface="Times New Roman" panose="02020603050405020304" pitchFamily="18" charset="0"/>
              <a:cs typeface="Times New Roman" panose="02020603050405020304" pitchFamily="18" charset="0"/>
            </a:rPr>
            <a:t>file a Diploma Application when enrolling for your final semester. </a:t>
          </a:r>
        </a:p>
      </xdr:txBody>
    </xdr:sp>
    <xdr:clientData/>
  </xdr:twoCellAnchor>
  <xdr:twoCellAnchor>
    <xdr:from>
      <xdr:col>0</xdr:col>
      <xdr:colOff>47624</xdr:colOff>
      <xdr:row>3</xdr:row>
      <xdr:rowOff>123825</xdr:rowOff>
    </xdr:from>
    <xdr:to>
      <xdr:col>7</xdr:col>
      <xdr:colOff>89646</xdr:colOff>
      <xdr:row>5</xdr:row>
      <xdr:rowOff>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47624" y="752475"/>
          <a:ext cx="6480922" cy="4667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l" rtl="0">
            <a:defRPr sz="1000"/>
          </a:pPr>
          <a:r>
            <a:rPr lang="en-US" sz="1000" b="1" i="0" u="none" strike="noStrike" baseline="0">
              <a:solidFill>
                <a:srgbClr val="000000"/>
              </a:solidFill>
              <a:latin typeface="Arial"/>
              <a:cs typeface="Arial"/>
            </a:rPr>
            <a:t>IT IS THE RESPONSIBILITY OF EACH STUDENT TO FULFILL ALL REQUIREMENTS FOR GRADUATION.  DO NOT TOTALLY RELY ON YOUR ADVISOR OR YOUR GRADUATION CHECK.  </a:t>
          </a:r>
          <a:r>
            <a:rPr lang="en-US" sz="1000" b="1" i="0" u="sng" strike="noStrike" baseline="0">
              <a:solidFill>
                <a:srgbClr val="000000"/>
              </a:solidFill>
              <a:latin typeface="Arial"/>
              <a:cs typeface="Arial"/>
            </a:rPr>
            <a:t>KNOW YOUR OWN RECORDS!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S63"/>
  <sheetViews>
    <sheetView showGridLines="0" tabSelected="1" topLeftCell="A19" zoomScaleNormal="100" workbookViewId="0">
      <selection activeCell="Y23" sqref="Y23"/>
    </sheetView>
  </sheetViews>
  <sheetFormatPr baseColWidth="10" defaultColWidth="9.1640625" defaultRowHeight="13" x14ac:dyDescent="0.15"/>
  <cols>
    <col min="1" max="1" width="7.5" style="31" customWidth="1"/>
    <col min="2" max="2" width="6.5" style="31" customWidth="1"/>
    <col min="3" max="4" width="3.5" style="31" customWidth="1"/>
    <col min="5" max="5" width="3.5" style="33" hidden="1" customWidth="1"/>
    <col min="6" max="6" width="5.5" style="33" hidden="1" customWidth="1"/>
    <col min="7" max="7" width="6.5" style="33" hidden="1" customWidth="1"/>
    <col min="8" max="8" width="1.83203125" style="33" customWidth="1"/>
    <col min="9" max="10" width="6.5" style="31" customWidth="1"/>
    <col min="11" max="11" width="3.5" style="31" customWidth="1"/>
    <col min="12" max="12" width="4.5" style="31" customWidth="1"/>
    <col min="13" max="13" width="3.5" style="31" hidden="1" customWidth="1"/>
    <col min="14" max="14" width="2.5" style="31" hidden="1" customWidth="1"/>
    <col min="15" max="15" width="3.5" style="33" hidden="1" customWidth="1"/>
    <col min="16" max="16" width="2" style="31" customWidth="1"/>
    <col min="17" max="17" width="7.5" style="31" customWidth="1"/>
    <col min="18" max="18" width="5.5" style="31" customWidth="1"/>
    <col min="19" max="19" width="6.5" style="31" customWidth="1"/>
    <col min="20" max="20" width="4.5" style="31" hidden="1" customWidth="1"/>
    <col min="21" max="21" width="5" style="31" hidden="1" customWidth="1"/>
    <col min="22" max="22" width="4.5" style="31" hidden="1" customWidth="1"/>
    <col min="23" max="23" width="2" style="31" customWidth="1"/>
    <col min="24" max="24" width="6.5" style="31" customWidth="1"/>
    <col min="25" max="25" width="10.83203125" style="31" customWidth="1"/>
    <col min="26" max="26" width="1.5" style="31" customWidth="1"/>
    <col min="27" max="27" width="7" style="31" customWidth="1"/>
    <col min="28" max="28" width="8" style="31" customWidth="1"/>
    <col min="29" max="29" width="7.5" style="31" customWidth="1"/>
    <col min="30" max="30" width="4.5" style="31" hidden="1" customWidth="1"/>
    <col min="31" max="31" width="5.1640625" style="31" hidden="1" customWidth="1"/>
    <col min="32" max="32" width="5.5" style="31" hidden="1" customWidth="1"/>
    <col min="33" max="33" width="1.83203125" style="31" customWidth="1"/>
    <col min="34" max="34" width="8.5" style="31" customWidth="1"/>
    <col min="35" max="35" width="18.6640625" style="31" customWidth="1"/>
    <col min="36" max="16384" width="9.1640625" style="31"/>
  </cols>
  <sheetData>
    <row r="1" spans="1:45" s="24" customFormat="1" ht="23.25" customHeight="1" x14ac:dyDescent="0.2">
      <c r="A1" s="22" t="s">
        <v>17</v>
      </c>
      <c r="B1" s="117" t="s">
        <v>67</v>
      </c>
      <c r="C1" s="117"/>
      <c r="D1" s="117"/>
      <c r="E1" s="117"/>
      <c r="F1" s="117"/>
      <c r="G1" s="117"/>
      <c r="H1" s="117"/>
      <c r="I1" s="117"/>
      <c r="J1" s="117"/>
      <c r="K1" s="117"/>
      <c r="L1" s="117"/>
      <c r="M1" s="117"/>
      <c r="N1" s="117"/>
      <c r="O1" s="117"/>
      <c r="P1" s="117"/>
      <c r="Q1" s="117"/>
      <c r="R1" s="22" t="s">
        <v>6</v>
      </c>
      <c r="S1" s="118" t="s">
        <v>68</v>
      </c>
      <c r="T1" s="118"/>
      <c r="U1" s="118"/>
      <c r="V1" s="118"/>
      <c r="W1" s="118"/>
      <c r="X1" s="118"/>
      <c r="Y1" s="118"/>
      <c r="Z1" s="116" t="s">
        <v>80</v>
      </c>
      <c r="AA1" s="116"/>
      <c r="AB1" s="116"/>
      <c r="AC1" s="22" t="s">
        <v>18</v>
      </c>
      <c r="AD1" s="22"/>
      <c r="AE1" s="22"/>
      <c r="AF1" s="22"/>
      <c r="AG1" s="115" t="s">
        <v>52</v>
      </c>
      <c r="AH1" s="115"/>
      <c r="AI1" s="115"/>
    </row>
    <row r="2" spans="1:45" ht="23" hidden="1" x14ac:dyDescent="0.25">
      <c r="A2" s="25"/>
      <c r="B2" s="25"/>
      <c r="C2" s="26"/>
      <c r="D2" s="27"/>
      <c r="E2" s="27"/>
      <c r="F2" s="27"/>
      <c r="G2" s="27"/>
      <c r="H2" s="27"/>
      <c r="I2" s="27"/>
      <c r="J2" s="27"/>
      <c r="K2" s="27"/>
      <c r="L2" s="27"/>
      <c r="M2" s="27"/>
      <c r="N2" s="27"/>
      <c r="O2" s="27"/>
      <c r="P2" s="27"/>
      <c r="Q2" s="27"/>
      <c r="R2" s="27"/>
      <c r="S2" s="25"/>
      <c r="T2" s="28"/>
      <c r="U2" s="28"/>
      <c r="V2" s="28"/>
      <c r="W2" s="29"/>
      <c r="X2" s="29"/>
      <c r="Y2" s="29"/>
      <c r="Z2" s="23"/>
      <c r="AA2" s="23"/>
      <c r="AB2" s="23"/>
      <c r="AC2" s="25"/>
      <c r="AD2" s="25"/>
      <c r="AE2" s="25"/>
      <c r="AF2" s="25"/>
      <c r="AG2" s="30"/>
      <c r="AH2" s="30"/>
      <c r="AI2" s="30"/>
    </row>
    <row r="3" spans="1:45" ht="18" x14ac:dyDescent="0.2">
      <c r="A3" s="32" t="s">
        <v>59</v>
      </c>
      <c r="D3" s="33"/>
      <c r="H3" s="34"/>
      <c r="O3" s="31"/>
      <c r="Q3" s="32" t="s">
        <v>70</v>
      </c>
      <c r="R3" s="77"/>
      <c r="S3" s="38"/>
      <c r="T3" s="59"/>
      <c r="U3" s="59"/>
      <c r="V3" s="59"/>
      <c r="W3" s="78"/>
      <c r="X3" s="78"/>
      <c r="Y3" s="78"/>
      <c r="Z3" s="23"/>
      <c r="AA3" s="32" t="s">
        <v>72</v>
      </c>
      <c r="AB3" s="32"/>
      <c r="AC3" s="32"/>
      <c r="AD3" s="32"/>
      <c r="AE3" s="32"/>
      <c r="AF3" s="32"/>
      <c r="AG3" s="32"/>
      <c r="AH3" s="32"/>
      <c r="AI3" s="59" t="s">
        <v>82</v>
      </c>
    </row>
    <row r="4" spans="1:45" ht="9" customHeight="1" x14ac:dyDescent="0.15">
      <c r="A4" s="33"/>
      <c r="B4" s="33"/>
      <c r="C4" s="33"/>
      <c r="D4" s="33"/>
      <c r="I4" s="33"/>
      <c r="J4" s="33"/>
      <c r="K4" s="33"/>
      <c r="L4" s="33"/>
      <c r="M4" s="33"/>
      <c r="N4" s="33"/>
      <c r="P4" s="33"/>
      <c r="Q4" s="33"/>
      <c r="R4" s="33"/>
      <c r="S4" s="33"/>
      <c r="T4" s="33"/>
      <c r="U4" s="33"/>
      <c r="V4" s="33"/>
      <c r="W4" s="33"/>
      <c r="X4" s="33"/>
      <c r="Y4" s="33"/>
      <c r="Z4" s="33"/>
      <c r="AA4" s="33"/>
      <c r="AB4" s="33"/>
      <c r="AC4" s="33"/>
      <c r="AD4" s="33"/>
      <c r="AE4" s="33"/>
      <c r="AF4" s="33"/>
      <c r="AG4" s="33"/>
      <c r="AH4" s="33"/>
      <c r="AI4" s="33"/>
    </row>
    <row r="5" spans="1:45" x14ac:dyDescent="0.15">
      <c r="A5" s="35" t="s">
        <v>19</v>
      </c>
      <c r="B5" s="35"/>
      <c r="C5" s="35" t="s">
        <v>20</v>
      </c>
      <c r="D5" s="35"/>
      <c r="E5" s="36" t="s">
        <v>21</v>
      </c>
      <c r="F5" s="36" t="s">
        <v>22</v>
      </c>
      <c r="G5" s="36" t="s">
        <v>23</v>
      </c>
      <c r="H5" s="36"/>
      <c r="I5" s="33"/>
      <c r="J5" s="35" t="s">
        <v>24</v>
      </c>
      <c r="K5" s="35"/>
      <c r="L5" s="35"/>
      <c r="M5" s="33"/>
      <c r="N5" s="33"/>
      <c r="P5" s="33"/>
      <c r="Q5" s="35" t="s">
        <v>19</v>
      </c>
      <c r="R5" s="35"/>
      <c r="S5" s="35" t="s">
        <v>20</v>
      </c>
      <c r="T5" s="36" t="s">
        <v>21</v>
      </c>
      <c r="U5" s="36" t="s">
        <v>22</v>
      </c>
      <c r="V5" s="36" t="s">
        <v>23</v>
      </c>
      <c r="W5" s="33"/>
      <c r="X5" s="35" t="s">
        <v>24</v>
      </c>
      <c r="Y5" s="33"/>
      <c r="Z5" s="33"/>
      <c r="AA5" s="35" t="s">
        <v>19</v>
      </c>
      <c r="AB5" s="35"/>
      <c r="AC5" s="35" t="s">
        <v>20</v>
      </c>
      <c r="AD5" s="36" t="s">
        <v>21</v>
      </c>
      <c r="AE5" s="36" t="s">
        <v>22</v>
      </c>
      <c r="AF5" s="36" t="s">
        <v>23</v>
      </c>
      <c r="AG5" s="33"/>
      <c r="AH5" s="35" t="s">
        <v>24</v>
      </c>
      <c r="AI5" s="33"/>
    </row>
    <row r="6" spans="1:45" ht="9" customHeight="1" x14ac:dyDescent="0.15">
      <c r="A6" s="33"/>
      <c r="B6" s="33"/>
      <c r="C6" s="33"/>
      <c r="D6" s="33"/>
      <c r="I6" s="33"/>
      <c r="J6" s="33"/>
      <c r="K6" s="33"/>
      <c r="L6" s="33"/>
      <c r="M6" s="33"/>
      <c r="N6" s="33"/>
      <c r="P6" s="33"/>
      <c r="Q6" s="33"/>
      <c r="R6" s="33"/>
      <c r="S6" s="33"/>
      <c r="T6" s="33"/>
      <c r="U6" s="33"/>
      <c r="V6" s="33"/>
      <c r="W6" s="33"/>
      <c r="X6" s="33"/>
      <c r="Y6" s="33"/>
      <c r="Z6" s="33"/>
      <c r="AA6" s="33"/>
      <c r="AB6" s="33"/>
      <c r="AC6" s="33"/>
      <c r="AD6" s="33"/>
      <c r="AE6" s="33"/>
      <c r="AF6" s="33"/>
      <c r="AG6" s="33"/>
      <c r="AH6" s="33"/>
      <c r="AI6" s="33"/>
    </row>
    <row r="7" spans="1:45" x14ac:dyDescent="0.15">
      <c r="A7" s="23" t="s">
        <v>25</v>
      </c>
      <c r="B7" s="94">
        <v>1113</v>
      </c>
      <c r="C7" s="101"/>
      <c r="D7" s="102"/>
      <c r="E7" s="27">
        <f t="shared" ref="E7:E20" si="0">IF(H7&lt;&gt;"",H7,3)*IF(C7="A",4,IF(C7="B",3,IF(C7="C",2,IF(C7="D",1,IF(AND(C7&gt;=0,C7&lt;=4,ISNUMBER(C7)),C7,0)))))</f>
        <v>0</v>
      </c>
      <c r="F7" s="27" t="str">
        <f t="shared" ref="F7:F20" si="1">IF(OR(C7="A",C7="B",C7="C",C7="D",C7="F",AND(C7&gt;=0,C7&lt;=4,ISNUMBER(C7))),IF(H7&lt;&gt;"",H7,3),"")</f>
        <v/>
      </c>
      <c r="G7" s="27" t="str">
        <f t="shared" ref="G7:G20" si="2">IF(OR(C7="A",C7="B",C7="C",C7="D",C7="P",AND(C7&gt;=0,C7&lt;=4,ISNUMBER(C7))),IF(H7&lt;&gt;"",H7,3),"")</f>
        <v/>
      </c>
      <c r="H7" s="37"/>
      <c r="I7" s="100"/>
      <c r="J7" s="100"/>
      <c r="K7" s="100"/>
      <c r="L7" s="100"/>
      <c r="M7" s="33"/>
      <c r="N7" s="33"/>
      <c r="P7" s="33"/>
      <c r="Q7" s="23" t="s">
        <v>83</v>
      </c>
      <c r="R7" s="82">
        <v>1111</v>
      </c>
      <c r="S7" s="95"/>
      <c r="T7" s="27">
        <f>IF(W7&lt;&gt;"",W7,3)*IF(S7="A",4,IF(S7="B",3,IF(S7="C",2,IF(S7="D",1,IF(AND(S7&gt;=0,S7&lt;=4,ISNUMBER(S7)),S7,0)))))</f>
        <v>0</v>
      </c>
      <c r="U7" s="27" t="str">
        <f>IF(OR(S7="A",S7="B",S7="C",S7="D",S7="F",AND(S7&gt;=0,S7&lt;=4,ISNUMBER(S7))),IF(W7&lt;&gt;"",W7,3),"")</f>
        <v/>
      </c>
      <c r="V7" s="27" t="str">
        <f>IF(OR(S7="A",S7="B",S7="C",S7="D",S7="P",AND(S7&gt;=0,S7&lt;=4,ISNUMBER(S7))),IF(W7&lt;&gt;"",W7,3),"")</f>
        <v/>
      </c>
      <c r="W7" s="37">
        <v>1</v>
      </c>
      <c r="X7" s="100"/>
      <c r="Y7" s="100"/>
      <c r="Z7" s="33"/>
      <c r="AA7" s="23" t="s">
        <v>30</v>
      </c>
      <c r="AB7" s="82">
        <v>4863</v>
      </c>
      <c r="AC7" s="95"/>
      <c r="AD7" s="27">
        <f t="shared" ref="AD7" si="3">IF(AG7&lt;&gt;"",AG7,3)*IF(AC7="A",4,IF(AC7="B",3,IF(AC7="C",2,IF(AC7="D",1,IF(AND(AC7&gt;=0,AC7&lt;=4,ISNUMBER(AC7)),AC7,0)))))</f>
        <v>0</v>
      </c>
      <c r="AE7" s="27" t="str">
        <f t="shared" ref="AE7" si="4">IF(OR(AC7="A",AC7="B",AC7="C",AC7="D",AC7="F",AND(AC7&gt;=0,AC7&lt;=4,ISNUMBER(AC7))),IF(AG7&lt;&gt;"",AG7,3),"")</f>
        <v/>
      </c>
      <c r="AF7" s="27" t="str">
        <f t="shared" ref="AF7" si="5">IF(OR(AC7="A",AC7="B",AC7="C",AC7="D",AC7="P",AND(AC7&gt;=0,AC7&lt;=4,ISNUMBER(AC7))),IF(AG7&lt;&gt;"",AG7,3),"")</f>
        <v/>
      </c>
      <c r="AG7" s="37"/>
      <c r="AH7" s="100"/>
      <c r="AI7" s="100"/>
    </row>
    <row r="8" spans="1:45" x14ac:dyDescent="0.15">
      <c r="A8" s="23" t="s">
        <v>25</v>
      </c>
      <c r="B8" s="94">
        <v>1213</v>
      </c>
      <c r="C8" s="101"/>
      <c r="D8" s="102"/>
      <c r="E8" s="27">
        <f t="shared" ref="E8" si="6">IF(H8&lt;&gt;"",H8,3)*IF(C8="A",4,IF(C8="B",3,IF(C8="C",2,IF(C8="D",1,IF(AND(C8&gt;=0,C8&lt;=4,ISNUMBER(C8)),C8,0)))))</f>
        <v>0</v>
      </c>
      <c r="F8" s="27" t="str">
        <f t="shared" ref="F8" si="7">IF(OR(C8="A",C8="B",C8="C",C8="D",C8="F",AND(C8&gt;=0,C8&lt;=4,ISNUMBER(C8))),IF(H8&lt;&gt;"",H8,3),"")</f>
        <v/>
      </c>
      <c r="G8" s="27" t="str">
        <f t="shared" ref="G8" si="8">IF(OR(C8="A",C8="B",C8="C",C8="D",C8="P",AND(C8&gt;=0,C8&lt;=4,ISNUMBER(C8))),IF(H8&lt;&gt;"",H8,3),"")</f>
        <v/>
      </c>
      <c r="H8" s="37"/>
      <c r="I8" s="100"/>
      <c r="J8" s="100"/>
      <c r="K8" s="100"/>
      <c r="L8" s="100"/>
      <c r="M8" s="33"/>
      <c r="N8" s="33"/>
      <c r="P8" s="33"/>
      <c r="Q8" s="37" t="s">
        <v>74</v>
      </c>
      <c r="R8" s="94">
        <v>1213</v>
      </c>
      <c r="S8" s="95"/>
      <c r="T8" s="27">
        <f t="shared" ref="T8:T20" si="9">IF(W8&lt;&gt;"",W8,3)*IF(S8="A",4,IF(S8="B",3,IF(S8="C",2,IF(S8="D",1,IF(AND(S8&gt;=0,S8&lt;=4,ISNUMBER(S8)),S8,0)))))</f>
        <v>0</v>
      </c>
      <c r="U8" s="27" t="str">
        <f t="shared" ref="U8:U20" si="10">IF(OR(S8="A",S8="B",S8="C",S8="D",S8="F",AND(S8&gt;=0,S8&lt;=4,ISNUMBER(S8))),IF(W8&lt;&gt;"",W8,3),"")</f>
        <v/>
      </c>
      <c r="V8" s="27" t="str">
        <f t="shared" ref="V8:V20" si="11">IF(OR(S8="A",S8="B",S8="C",S8="D",S8="P",AND(S8&gt;=0,S8&lt;=4,ISNUMBER(S8))),IF(W8&lt;&gt;"",W8,3),"")</f>
        <v/>
      </c>
      <c r="W8" s="37"/>
      <c r="X8" s="114"/>
      <c r="Y8" s="114"/>
      <c r="Z8" s="33"/>
      <c r="AA8" s="75"/>
      <c r="AB8" s="74"/>
      <c r="AC8" s="49"/>
      <c r="AD8" s="27"/>
      <c r="AE8" s="27"/>
      <c r="AF8" s="27"/>
      <c r="AG8" s="37"/>
      <c r="AH8" s="72"/>
      <c r="AI8" s="72"/>
    </row>
    <row r="9" spans="1:45" ht="12.75" customHeight="1" x14ac:dyDescent="0.15">
      <c r="A9" s="23" t="s">
        <v>26</v>
      </c>
      <c r="B9" s="94">
        <v>1103</v>
      </c>
      <c r="C9" s="101"/>
      <c r="D9" s="102"/>
      <c r="E9" s="27">
        <f t="shared" si="0"/>
        <v>0</v>
      </c>
      <c r="F9" s="27" t="str">
        <f t="shared" si="1"/>
        <v/>
      </c>
      <c r="G9" s="27" t="str">
        <f t="shared" si="2"/>
        <v/>
      </c>
      <c r="H9" s="37"/>
      <c r="I9" s="100"/>
      <c r="J9" s="100"/>
      <c r="K9" s="100"/>
      <c r="L9" s="100"/>
      <c r="M9" s="33"/>
      <c r="N9" s="33"/>
      <c r="P9" s="33"/>
      <c r="Q9" s="23" t="s">
        <v>30</v>
      </c>
      <c r="R9" s="94">
        <v>1023</v>
      </c>
      <c r="S9" s="95"/>
      <c r="T9" s="27">
        <f t="shared" si="9"/>
        <v>0</v>
      </c>
      <c r="U9" s="27" t="str">
        <f t="shared" si="10"/>
        <v/>
      </c>
      <c r="V9" s="27" t="str">
        <f t="shared" si="11"/>
        <v/>
      </c>
      <c r="W9" s="37"/>
      <c r="X9" s="114"/>
      <c r="Y9" s="114"/>
      <c r="Z9" s="33"/>
      <c r="AA9" s="123" t="s">
        <v>76</v>
      </c>
      <c r="AB9" s="123"/>
      <c r="AC9" s="123"/>
      <c r="AD9" s="123"/>
      <c r="AE9" s="123"/>
      <c r="AF9" s="123"/>
      <c r="AG9" s="123"/>
      <c r="AH9" s="123"/>
      <c r="AI9" s="123"/>
    </row>
    <row r="10" spans="1:45" ht="12.75" customHeight="1" x14ac:dyDescent="0.15">
      <c r="A10" s="23" t="s">
        <v>27</v>
      </c>
      <c r="B10" s="82">
        <v>1113</v>
      </c>
      <c r="C10" s="101"/>
      <c r="D10" s="102"/>
      <c r="E10" s="27">
        <f t="shared" si="0"/>
        <v>0</v>
      </c>
      <c r="F10" s="27" t="str">
        <f t="shared" si="1"/>
        <v/>
      </c>
      <c r="G10" s="27" t="str">
        <f t="shared" si="2"/>
        <v/>
      </c>
      <c r="H10" s="37"/>
      <c r="I10" s="100"/>
      <c r="J10" s="100"/>
      <c r="K10" s="100"/>
      <c r="L10" s="100"/>
      <c r="M10" s="33"/>
      <c r="N10" s="33"/>
      <c r="P10" s="33"/>
      <c r="Q10" s="23" t="s">
        <v>30</v>
      </c>
      <c r="R10" s="82">
        <v>1021</v>
      </c>
      <c r="S10" s="95"/>
      <c r="T10" s="27">
        <f t="shared" si="9"/>
        <v>0</v>
      </c>
      <c r="U10" s="27" t="str">
        <f t="shared" si="10"/>
        <v/>
      </c>
      <c r="V10" s="27" t="str">
        <f t="shared" si="11"/>
        <v/>
      </c>
      <c r="W10" s="37">
        <v>1</v>
      </c>
      <c r="X10" s="114"/>
      <c r="Y10" s="114"/>
      <c r="Z10" s="33"/>
      <c r="AA10" s="48"/>
      <c r="AB10" s="48"/>
      <c r="AC10" s="48"/>
      <c r="AD10" s="48"/>
      <c r="AE10" s="48"/>
      <c r="AF10" s="48"/>
      <c r="AG10" s="48"/>
      <c r="AH10" s="48"/>
      <c r="AI10" s="48"/>
    </row>
    <row r="11" spans="1:45" ht="12.75" customHeight="1" x14ac:dyDescent="0.15">
      <c r="A11" s="23" t="s">
        <v>29</v>
      </c>
      <c r="B11" s="94">
        <v>1513</v>
      </c>
      <c r="C11" s="98"/>
      <c r="D11" s="99"/>
      <c r="E11" s="27">
        <f t="shared" si="0"/>
        <v>0</v>
      </c>
      <c r="F11" s="27" t="str">
        <f t="shared" si="1"/>
        <v/>
      </c>
      <c r="G11" s="27" t="str">
        <f t="shared" si="2"/>
        <v/>
      </c>
      <c r="H11" s="37"/>
      <c r="I11" s="100"/>
      <c r="J11" s="100"/>
      <c r="K11" s="100"/>
      <c r="L11" s="100"/>
      <c r="M11" s="33"/>
      <c r="N11" s="33"/>
      <c r="P11" s="33"/>
      <c r="Q11" s="23" t="s">
        <v>30</v>
      </c>
      <c r="R11" s="82">
        <v>2111</v>
      </c>
      <c r="S11" s="95"/>
      <c r="T11" s="27">
        <f t="shared" ref="T11" si="12">IF(W11&lt;&gt;"",W11,3)*IF(S11="A",4,IF(S11="B",3,IF(S11="C",2,IF(S11="D",1,IF(AND(S11&gt;=0,S11&lt;=4,ISNUMBER(S11)),S11,0)))))</f>
        <v>0</v>
      </c>
      <c r="U11" s="27" t="str">
        <f t="shared" ref="U11" si="13">IF(OR(S11="A",S11="B",S11="C",S11="D",S11="F",AND(S11&gt;=0,S11&lt;=4,ISNUMBER(S11))),IF(W11&lt;&gt;"",W11,3),"")</f>
        <v/>
      </c>
      <c r="V11" s="27" t="str">
        <f t="shared" ref="V11" si="14">IF(OR(S11="A",S11="B",S11="C",S11="D",S11="P",AND(S11&gt;=0,S11&lt;=4,ISNUMBER(S11))),IF(W11&lt;&gt;"",W11,3),"")</f>
        <v/>
      </c>
      <c r="W11" s="37">
        <v>1</v>
      </c>
      <c r="X11" s="114"/>
      <c r="Y11" s="114"/>
      <c r="Z11" s="33"/>
      <c r="AA11" s="48"/>
      <c r="AB11" s="48"/>
      <c r="AC11" s="48"/>
      <c r="AD11" s="48"/>
      <c r="AE11" s="48"/>
      <c r="AF11" s="48"/>
      <c r="AG11" s="48"/>
      <c r="AH11" s="48"/>
      <c r="AI11" s="48"/>
    </row>
    <row r="12" spans="1:45" x14ac:dyDescent="0.15">
      <c r="A12" s="23" t="s">
        <v>69</v>
      </c>
      <c r="B12" s="94">
        <v>2013</v>
      </c>
      <c r="C12" s="98"/>
      <c r="D12" s="99"/>
      <c r="E12" s="27">
        <f t="shared" ref="E12" si="15">IF(H12&lt;&gt;"",H12,3)*IF(C12="A",4,IF(C12="B",3,IF(C12="C",2,IF(C12="D",1,IF(AND(C12&gt;=0,C12&lt;=4,ISNUMBER(C12)),C12,0)))))</f>
        <v>0</v>
      </c>
      <c r="F12" s="27" t="str">
        <f t="shared" ref="F12" si="16">IF(OR(C12="A",C12="B",C12="C",C12="D",C12="F",AND(C12&gt;=0,C12&lt;=4,ISNUMBER(C12))),IF(H12&lt;&gt;"",H12,3),"")</f>
        <v/>
      </c>
      <c r="G12" s="27" t="str">
        <f t="shared" ref="G12" si="17">IF(OR(C12="A",C12="B",C12="C",C12="D",C12="P",AND(C12&gt;=0,C12&lt;=4,ISNUMBER(C12))),IF(H12&lt;&gt;"",H12,3),"")</f>
        <v/>
      </c>
      <c r="H12" s="37"/>
      <c r="I12" s="100"/>
      <c r="J12" s="100"/>
      <c r="K12" s="100"/>
      <c r="L12" s="100"/>
      <c r="P12" s="33"/>
      <c r="Q12" s="37" t="s">
        <v>30</v>
      </c>
      <c r="R12" s="94">
        <v>2253</v>
      </c>
      <c r="S12" s="95"/>
      <c r="T12" s="27">
        <f t="shared" si="9"/>
        <v>0</v>
      </c>
      <c r="U12" s="27" t="str">
        <f t="shared" si="10"/>
        <v/>
      </c>
      <c r="V12" s="27" t="str">
        <f t="shared" si="11"/>
        <v/>
      </c>
      <c r="W12" s="37"/>
      <c r="X12" s="114"/>
      <c r="Y12" s="114"/>
      <c r="Z12" s="33"/>
      <c r="AA12" s="37" t="s">
        <v>30</v>
      </c>
      <c r="AB12" s="94">
        <v>3310</v>
      </c>
      <c r="AC12" s="95"/>
      <c r="AD12" s="27">
        <f t="shared" ref="AD12:AD14" si="18">IF(AG12&lt;&gt;"",AG12,3)*IF(AC12="A",4,IF(AC12="B",3,IF(AC12="C",2,IF(AC12="D",1,IF(AND(AC12&gt;=0,AC12&lt;=4,ISNUMBER(AC12)),AC12,0)))))</f>
        <v>0</v>
      </c>
      <c r="AE12" s="27" t="str">
        <f>IF(OR(AC12="A",AC12="B",AC12="C",AC12="D",AC12="F",AND(AC12&gt;=0,AC12&lt;=4,ISNUMBER(AC12))),IF(AG12&lt;&gt;"",AG12,3),"")</f>
        <v/>
      </c>
      <c r="AF12" s="27" t="str">
        <f>IF(OR(AC12="A",AC12="B",AC12="C",AC12="D",AC12="P",AND(AC12&gt;=0,AC12&lt;=4,ISNUMBER(AC12))),IF(AG12&lt;&gt;"",AG12,3),"")</f>
        <v/>
      </c>
      <c r="AG12" s="37"/>
      <c r="AH12" s="100"/>
      <c r="AI12" s="100"/>
    </row>
    <row r="13" spans="1:45" ht="12.75" customHeight="1" x14ac:dyDescent="0.15">
      <c r="A13" s="23" t="s">
        <v>31</v>
      </c>
      <c r="B13" s="94"/>
      <c r="C13" s="101"/>
      <c r="D13" s="102"/>
      <c r="E13" s="27">
        <f t="shared" si="0"/>
        <v>0</v>
      </c>
      <c r="F13" s="27" t="str">
        <f t="shared" si="1"/>
        <v/>
      </c>
      <c r="G13" s="27" t="str">
        <f t="shared" si="2"/>
        <v/>
      </c>
      <c r="H13" s="37"/>
      <c r="I13" s="100"/>
      <c r="J13" s="100"/>
      <c r="K13" s="100"/>
      <c r="L13" s="100"/>
      <c r="M13" s="33"/>
      <c r="N13" s="33"/>
      <c r="P13" s="33"/>
      <c r="Q13" s="23" t="s">
        <v>33</v>
      </c>
      <c r="R13" s="94">
        <v>1215</v>
      </c>
      <c r="S13" s="95"/>
      <c r="T13" s="27">
        <f t="shared" si="9"/>
        <v>0</v>
      </c>
      <c r="U13" s="27" t="str">
        <f t="shared" si="10"/>
        <v/>
      </c>
      <c r="V13" s="27" t="str">
        <f t="shared" si="11"/>
        <v/>
      </c>
      <c r="W13" s="37">
        <v>5</v>
      </c>
      <c r="X13" s="114"/>
      <c r="Y13" s="114"/>
      <c r="Z13" s="33"/>
      <c r="AA13" s="37" t="s">
        <v>30</v>
      </c>
      <c r="AB13" s="94">
        <v>3420</v>
      </c>
      <c r="AC13" s="95"/>
      <c r="AD13" s="27">
        <f t="shared" si="18"/>
        <v>0</v>
      </c>
      <c r="AE13" s="27" t="str">
        <f>IF(OR(AC13="A",AC13="B",AC13="C",AC13="D",AC13="F",AND(AC13&gt;=0,AC13&lt;=4,ISNUMBER(AC13))),IF(AG13&lt;&gt;"",AG13,3),"")</f>
        <v/>
      </c>
      <c r="AF13" s="27" t="str">
        <f>IF(OR(AC13="A",AC13="B",AC13="C",AC13="D",AC13="P",AND(AC13&gt;=0,AC13&lt;=4,ISNUMBER(AC13))),IF(AG13&lt;&gt;"",AG13,3),"")</f>
        <v/>
      </c>
      <c r="AG13" s="37"/>
      <c r="AH13" s="114"/>
      <c r="AI13" s="114"/>
    </row>
    <row r="14" spans="1:45" ht="14" customHeight="1" x14ac:dyDescent="0.15">
      <c r="A14" s="23" t="s">
        <v>31</v>
      </c>
      <c r="B14" s="94"/>
      <c r="C14" s="101"/>
      <c r="D14" s="102"/>
      <c r="E14" s="27">
        <f t="shared" ref="E14" si="19">IF(H14&lt;&gt;"",H14,3)*IF(C14="A",4,IF(C14="B",3,IF(C14="C",2,IF(C14="D",1,IF(AND(C14&gt;=0,C14&lt;=4,ISNUMBER(C14)),C14,0)))))</f>
        <v>0</v>
      </c>
      <c r="F14" s="27" t="str">
        <f t="shared" ref="F14" si="20">IF(OR(C14="A",C14="B",C14="C",C14="D",C14="F",AND(C14&gt;=0,C14&lt;=4,ISNUMBER(C14))),IF(H14&lt;&gt;"",H14,3),"")</f>
        <v/>
      </c>
      <c r="G14" s="27" t="str">
        <f t="shared" ref="G14" si="21">IF(OR(C14="A",C14="B",C14="C",C14="D",C14="P",AND(C14&gt;=0,C14&lt;=4,ISNUMBER(C14))),IF(H14&lt;&gt;"",H14,3),"")</f>
        <v/>
      </c>
      <c r="H14" s="37"/>
      <c r="I14" s="100"/>
      <c r="J14" s="100"/>
      <c r="K14" s="100"/>
      <c r="L14" s="100"/>
      <c r="M14" s="33"/>
      <c r="N14" s="33"/>
      <c r="P14" s="33"/>
      <c r="Q14" s="37" t="s">
        <v>81</v>
      </c>
      <c r="R14" s="94">
        <v>3103</v>
      </c>
      <c r="S14" s="95"/>
      <c r="T14" s="27">
        <f t="shared" si="9"/>
        <v>0</v>
      </c>
      <c r="U14" s="27" t="str">
        <f t="shared" si="10"/>
        <v/>
      </c>
      <c r="V14" s="27" t="str">
        <f t="shared" si="11"/>
        <v/>
      </c>
      <c r="W14" s="37"/>
      <c r="X14" s="114"/>
      <c r="Y14" s="114"/>
      <c r="Z14" s="38"/>
      <c r="AA14" s="37" t="s">
        <v>30</v>
      </c>
      <c r="AB14" s="94">
        <v>4910</v>
      </c>
      <c r="AC14" s="95"/>
      <c r="AD14" s="27">
        <f t="shared" si="18"/>
        <v>0</v>
      </c>
      <c r="AE14" s="27" t="str">
        <f>IF(OR(AC14="A",AC14="B",AC14="C",AC14="D",AC14="F",AND(AC14&gt;=0,AC14&lt;=4,ISNUMBER(AC14))),IF(AG14&lt;&gt;"",AG14,3),"")</f>
        <v/>
      </c>
      <c r="AF14" s="27" t="str">
        <f>IF(OR(AC14="A",AC14="B",AC14="C",AC14="D",AC14="P",AND(AC14&gt;=0,AC14&lt;=4,ISNUMBER(AC14))),IF(AG14&lt;&gt;"",AG14,3),"")</f>
        <v/>
      </c>
      <c r="AG14" s="37"/>
      <c r="AH14" s="114"/>
      <c r="AI14" s="114"/>
      <c r="AK14" s="120"/>
      <c r="AL14" s="120"/>
      <c r="AM14" s="120"/>
      <c r="AN14" s="120"/>
      <c r="AO14" s="120"/>
      <c r="AP14" s="120"/>
      <c r="AQ14" s="120"/>
      <c r="AR14" s="120"/>
      <c r="AS14" s="120"/>
    </row>
    <row r="15" spans="1:45" ht="14" customHeight="1" x14ac:dyDescent="0.15">
      <c r="A15" s="23" t="s">
        <v>53</v>
      </c>
      <c r="B15" s="94"/>
      <c r="C15" s="101"/>
      <c r="D15" s="102"/>
      <c r="E15" s="27">
        <f t="shared" si="0"/>
        <v>0</v>
      </c>
      <c r="F15" s="27" t="str">
        <f t="shared" si="1"/>
        <v/>
      </c>
      <c r="G15" s="27" t="str">
        <f t="shared" si="2"/>
        <v/>
      </c>
      <c r="H15" s="37"/>
      <c r="I15" s="100"/>
      <c r="J15" s="100"/>
      <c r="K15" s="100"/>
      <c r="L15" s="100"/>
      <c r="M15" s="33"/>
      <c r="N15" s="33"/>
      <c r="P15" s="33"/>
      <c r="Q15" s="37" t="s">
        <v>73</v>
      </c>
      <c r="R15" s="94">
        <v>2713</v>
      </c>
      <c r="S15" s="95"/>
      <c r="T15" s="27">
        <f t="shared" si="9"/>
        <v>0</v>
      </c>
      <c r="U15" s="27" t="str">
        <f t="shared" si="10"/>
        <v/>
      </c>
      <c r="V15" s="27" t="str">
        <f t="shared" si="11"/>
        <v/>
      </c>
      <c r="W15" s="37"/>
      <c r="X15" s="114"/>
      <c r="Y15" s="114"/>
      <c r="Z15" s="33"/>
      <c r="AA15" s="121" t="s">
        <v>77</v>
      </c>
      <c r="AB15" s="121"/>
      <c r="AC15" s="121"/>
      <c r="AD15" s="121"/>
      <c r="AE15" s="121"/>
      <c r="AF15" s="121"/>
      <c r="AG15" s="121"/>
      <c r="AH15" s="121"/>
      <c r="AI15" s="121"/>
    </row>
    <row r="16" spans="1:45" x14ac:dyDescent="0.15">
      <c r="A16" s="23" t="s">
        <v>32</v>
      </c>
      <c r="B16" s="94">
        <v>1113</v>
      </c>
      <c r="C16" s="101"/>
      <c r="D16" s="102"/>
      <c r="E16" s="27">
        <f t="shared" si="0"/>
        <v>0</v>
      </c>
      <c r="F16" s="27" t="str">
        <f t="shared" si="1"/>
        <v/>
      </c>
      <c r="G16" s="27" t="str">
        <f t="shared" si="2"/>
        <v/>
      </c>
      <c r="H16" s="37"/>
      <c r="I16" s="100"/>
      <c r="J16" s="100"/>
      <c r="K16" s="100"/>
      <c r="L16" s="100"/>
      <c r="M16" s="33"/>
      <c r="N16" s="33"/>
      <c r="P16" s="38"/>
      <c r="Q16" s="23" t="s">
        <v>30</v>
      </c>
      <c r="R16" s="82">
        <v>3423</v>
      </c>
      <c r="S16" s="95"/>
      <c r="T16" s="27">
        <f t="shared" si="9"/>
        <v>0</v>
      </c>
      <c r="U16" s="27" t="str">
        <f t="shared" si="10"/>
        <v/>
      </c>
      <c r="V16" s="27" t="str">
        <f t="shared" si="11"/>
        <v/>
      </c>
      <c r="W16" s="37"/>
      <c r="X16" s="114"/>
      <c r="Y16" s="114"/>
      <c r="Z16" s="33"/>
      <c r="AA16" s="75"/>
      <c r="AB16" s="75"/>
      <c r="AC16" s="75"/>
      <c r="AD16" s="75"/>
      <c r="AE16" s="75"/>
      <c r="AF16" s="75"/>
      <c r="AG16" s="75"/>
      <c r="AH16" s="75"/>
      <c r="AI16" s="75"/>
      <c r="AK16" s="122"/>
      <c r="AL16" s="122"/>
      <c r="AM16" s="122"/>
      <c r="AN16" s="122"/>
      <c r="AO16" s="122"/>
      <c r="AP16" s="122"/>
      <c r="AQ16" s="122"/>
      <c r="AR16" s="122"/>
      <c r="AS16" s="122"/>
    </row>
    <row r="17" spans="1:45" x14ac:dyDescent="0.15">
      <c r="A17" s="23" t="s">
        <v>32</v>
      </c>
      <c r="B17" s="82">
        <v>1111</v>
      </c>
      <c r="C17" s="101"/>
      <c r="D17" s="102"/>
      <c r="E17" s="27">
        <f t="shared" ref="E17" si="22">IF(H17&lt;&gt;"",H17,3)*IF(C17="A",4,IF(C17="B",3,IF(C17="C",2,IF(C17="D",1,IF(AND(C17&gt;=0,C17&lt;=4,ISNUMBER(C17)),C17,0)))))</f>
        <v>0</v>
      </c>
      <c r="F17" s="27" t="str">
        <f t="shared" ref="F17" si="23">IF(OR(C17="A",C17="B",C17="C",C17="D",C17="F",AND(C17&gt;=0,C17&lt;=4,ISNUMBER(C17))),IF(H17&lt;&gt;"",H17,3),"")</f>
        <v/>
      </c>
      <c r="G17" s="27" t="str">
        <f t="shared" ref="G17" si="24">IF(OR(C17="A",C17="B",C17="C",C17="D",C17="P",AND(C17&gt;=0,C17&lt;=4,ISNUMBER(C17))),IF(H17&lt;&gt;"",H17,3),"")</f>
        <v/>
      </c>
      <c r="H17" s="37">
        <v>1</v>
      </c>
      <c r="I17" s="100"/>
      <c r="J17" s="100"/>
      <c r="K17" s="100"/>
      <c r="L17" s="100"/>
      <c r="M17" s="33"/>
      <c r="N17" s="33"/>
      <c r="P17" s="33"/>
      <c r="Q17" s="23" t="s">
        <v>30</v>
      </c>
      <c r="R17" s="82">
        <v>3433</v>
      </c>
      <c r="S17" s="95"/>
      <c r="T17" s="27">
        <f t="shared" si="9"/>
        <v>0</v>
      </c>
      <c r="U17" s="27" t="str">
        <f t="shared" si="10"/>
        <v/>
      </c>
      <c r="V17" s="27" t="str">
        <f t="shared" si="11"/>
        <v/>
      </c>
      <c r="W17" s="37"/>
      <c r="X17" s="114"/>
      <c r="Y17" s="114"/>
      <c r="Z17" s="33"/>
      <c r="AA17" s="75"/>
      <c r="AB17" s="75"/>
      <c r="AC17" s="75"/>
      <c r="AD17" s="75"/>
      <c r="AE17" s="75"/>
      <c r="AF17" s="75"/>
      <c r="AG17" s="75"/>
      <c r="AH17" s="75"/>
      <c r="AI17" s="75"/>
      <c r="AK17" s="122"/>
      <c r="AL17" s="122"/>
      <c r="AM17" s="122"/>
      <c r="AN17" s="122"/>
      <c r="AO17" s="122"/>
      <c r="AP17" s="122"/>
      <c r="AQ17" s="122"/>
      <c r="AR17" s="122"/>
      <c r="AS17" s="122"/>
    </row>
    <row r="18" spans="1:45" x14ac:dyDescent="0.15">
      <c r="A18" s="23" t="s">
        <v>28</v>
      </c>
      <c r="B18" s="82">
        <v>1113</v>
      </c>
      <c r="C18" s="101"/>
      <c r="D18" s="102"/>
      <c r="E18" s="27">
        <f t="shared" si="0"/>
        <v>0</v>
      </c>
      <c r="F18" s="27" t="str">
        <f t="shared" si="1"/>
        <v/>
      </c>
      <c r="G18" s="27" t="str">
        <f t="shared" si="2"/>
        <v/>
      </c>
      <c r="H18" s="37"/>
      <c r="I18" s="100"/>
      <c r="J18" s="100"/>
      <c r="K18" s="100"/>
      <c r="L18" s="100"/>
      <c r="M18" s="33"/>
      <c r="N18" s="33"/>
      <c r="P18" s="33"/>
      <c r="Q18" s="23" t="s">
        <v>30</v>
      </c>
      <c r="R18" s="82">
        <v>3444</v>
      </c>
      <c r="S18" s="95"/>
      <c r="T18" s="27">
        <f t="shared" ref="T18:T19" si="25">IF(W18&lt;&gt;"",W18,3)*IF(S18="A",4,IF(S18="B",3,IF(S18="C",2,IF(S18="D",1,IF(AND(S18&gt;=0,S18&lt;=4,ISNUMBER(S18)),S18,0)))))</f>
        <v>0</v>
      </c>
      <c r="U18" s="27" t="str">
        <f t="shared" ref="U18:U19" si="26">IF(OR(S18="A",S18="B",S18="C",S18="D",S18="F",AND(S18&gt;=0,S18&lt;=4,ISNUMBER(S18))),IF(W18&lt;&gt;"",W18,3),"")</f>
        <v/>
      </c>
      <c r="V18" s="27" t="str">
        <f t="shared" ref="V18:V19" si="27">IF(OR(S18="A",S18="B",S18="C",S18="D",S18="P",AND(S18&gt;=0,S18&lt;=4,ISNUMBER(S18))),IF(W18&lt;&gt;"",W18,3),"")</f>
        <v/>
      </c>
      <c r="W18" s="37">
        <v>4</v>
      </c>
      <c r="X18" s="114"/>
      <c r="Y18" s="114"/>
      <c r="Z18" s="33"/>
      <c r="AA18" s="23" t="s">
        <v>30</v>
      </c>
      <c r="AB18" s="94"/>
      <c r="AC18" s="95"/>
      <c r="AD18" s="27">
        <f t="shared" ref="AD18:AD19" si="28">IF(AG18&lt;&gt;"",AG18,3)*IF(AC18="A",4,IF(AC18="B",3,IF(AC18="C",2,IF(AC18="D",1,IF(AND(AC18&gt;=0,AC18&lt;=4,ISNUMBER(AC18)),AC18,0)))))</f>
        <v>0</v>
      </c>
      <c r="AE18" s="27" t="str">
        <f t="shared" ref="AE18:AE19" si="29">IF(OR(AC18="A",AC18="B",AC18="C",AC18="D",AC18="F",AND(AC18&gt;=0,AC18&lt;=4,ISNUMBER(AC18))),IF(AG18&lt;&gt;"",AG18,3),"")</f>
        <v/>
      </c>
      <c r="AF18" s="27" t="str">
        <f t="shared" ref="AF18:AF19" si="30">IF(OR(AC18="A",AC18="B",AC18="C",AC18="D",AC18="P",AND(AC18&gt;=0,AC18&lt;=4,ISNUMBER(AC18))),IF(AG18&lt;&gt;"",AG18,3),"")</f>
        <v/>
      </c>
      <c r="AG18" s="37"/>
      <c r="AH18" s="100"/>
      <c r="AI18" s="100"/>
    </row>
    <row r="19" spans="1:45" x14ac:dyDescent="0.15">
      <c r="A19" s="23" t="s">
        <v>54</v>
      </c>
      <c r="B19" s="94"/>
      <c r="C19" s="101"/>
      <c r="D19" s="102"/>
      <c r="E19" s="27">
        <f t="shared" si="0"/>
        <v>0</v>
      </c>
      <c r="F19" s="27" t="str">
        <f t="shared" si="1"/>
        <v/>
      </c>
      <c r="G19" s="27" t="str">
        <f t="shared" si="2"/>
        <v/>
      </c>
      <c r="H19" s="37"/>
      <c r="I19" s="100"/>
      <c r="J19" s="100"/>
      <c r="K19" s="100"/>
      <c r="L19" s="100"/>
      <c r="M19" s="33"/>
      <c r="N19" s="33"/>
      <c r="P19" s="33"/>
      <c r="Q19" s="23" t="s">
        <v>30</v>
      </c>
      <c r="R19" s="82">
        <v>3543</v>
      </c>
      <c r="S19" s="95"/>
      <c r="T19" s="27">
        <f t="shared" si="25"/>
        <v>0</v>
      </c>
      <c r="U19" s="27" t="str">
        <f t="shared" si="26"/>
        <v/>
      </c>
      <c r="V19" s="27" t="str">
        <f t="shared" si="27"/>
        <v/>
      </c>
      <c r="W19" s="37"/>
      <c r="X19" s="114"/>
      <c r="Y19" s="114"/>
      <c r="Z19" s="33"/>
      <c r="AA19" s="23" t="s">
        <v>30</v>
      </c>
      <c r="AB19" s="94"/>
      <c r="AC19" s="95"/>
      <c r="AD19" s="27">
        <f t="shared" si="28"/>
        <v>0</v>
      </c>
      <c r="AE19" s="27" t="str">
        <f t="shared" si="29"/>
        <v/>
      </c>
      <c r="AF19" s="27" t="str">
        <f t="shared" si="30"/>
        <v/>
      </c>
      <c r="AG19" s="37"/>
      <c r="AH19" s="114"/>
      <c r="AI19" s="114"/>
    </row>
    <row r="20" spans="1:45" x14ac:dyDescent="0.15">
      <c r="A20" s="23" t="s">
        <v>54</v>
      </c>
      <c r="B20" s="94"/>
      <c r="C20" s="101"/>
      <c r="D20" s="102"/>
      <c r="E20" s="27">
        <f t="shared" si="0"/>
        <v>0</v>
      </c>
      <c r="F20" s="27" t="str">
        <f t="shared" si="1"/>
        <v/>
      </c>
      <c r="G20" s="27" t="str">
        <f t="shared" si="2"/>
        <v/>
      </c>
      <c r="H20" s="37"/>
      <c r="I20" s="100"/>
      <c r="J20" s="100"/>
      <c r="K20" s="100"/>
      <c r="L20" s="100"/>
      <c r="M20" s="33"/>
      <c r="N20" s="33"/>
      <c r="P20" s="33"/>
      <c r="Q20" s="23" t="s">
        <v>30</v>
      </c>
      <c r="R20" s="82">
        <v>3653</v>
      </c>
      <c r="S20" s="95"/>
      <c r="T20" s="27">
        <f t="shared" si="9"/>
        <v>0</v>
      </c>
      <c r="U20" s="27" t="str">
        <f t="shared" si="10"/>
        <v/>
      </c>
      <c r="V20" s="27" t="str">
        <f t="shared" si="11"/>
        <v/>
      </c>
      <c r="W20" s="37"/>
      <c r="X20" s="114"/>
      <c r="Y20" s="114"/>
      <c r="Z20" s="53"/>
      <c r="AA20" s="75"/>
      <c r="AB20" s="74"/>
      <c r="AC20" s="49"/>
      <c r="AD20" s="27"/>
      <c r="AE20" s="27"/>
      <c r="AF20" s="27"/>
      <c r="AG20" s="37"/>
      <c r="AH20" s="113"/>
      <c r="AI20" s="113"/>
    </row>
    <row r="21" spans="1:45" x14ac:dyDescent="0.15">
      <c r="A21" s="23" t="s">
        <v>34</v>
      </c>
      <c r="B21" s="82"/>
      <c r="C21" s="101"/>
      <c r="D21" s="102"/>
      <c r="E21" s="27">
        <f t="shared" ref="E21:E22" si="31">IF(H21&lt;&gt;"",H21,3)*IF(C21="A",4,IF(C21="B",3,IF(C21="C",2,IF(C21="D",1,IF(AND(C21&gt;=0,C21&lt;=4,ISNUMBER(C21)),C21,0)))))</f>
        <v>0</v>
      </c>
      <c r="F21" s="27" t="str">
        <f t="shared" ref="F21:F22" si="32">IF(OR(C21="A",C21="B",C21="C",C21="D",C21="F",AND(C21&gt;=0,C21&lt;=4,ISNUMBER(C21))),IF(H21&lt;&gt;"",H21,3),"")</f>
        <v/>
      </c>
      <c r="G21" s="27" t="str">
        <f t="shared" ref="G21:G22" si="33">IF(OR(C21="A",C21="B",C21="C",C21="D",C21="P",AND(C21&gt;=0,C21&lt;=4,ISNUMBER(C21))),IF(H21&lt;&gt;"",H21,3),"")</f>
        <v/>
      </c>
      <c r="H21" s="37"/>
      <c r="I21" s="100"/>
      <c r="J21" s="100"/>
      <c r="K21" s="100"/>
      <c r="L21" s="100"/>
      <c r="M21" s="33"/>
      <c r="N21" s="33"/>
      <c r="P21" s="33"/>
      <c r="Q21" s="33"/>
      <c r="R21" s="33"/>
      <c r="S21" s="33"/>
      <c r="T21" s="33"/>
      <c r="U21" s="33"/>
      <c r="V21" s="33"/>
      <c r="W21" s="33"/>
      <c r="X21" s="33"/>
      <c r="Y21" s="33"/>
      <c r="Z21" s="33"/>
      <c r="AA21" s="121" t="s">
        <v>78</v>
      </c>
      <c r="AB21" s="121"/>
      <c r="AC21" s="121"/>
      <c r="AD21" s="121"/>
      <c r="AE21" s="121"/>
      <c r="AF21" s="121"/>
      <c r="AG21" s="121"/>
      <c r="AH21" s="121"/>
      <c r="AI21" s="121"/>
    </row>
    <row r="22" spans="1:45" x14ac:dyDescent="0.15">
      <c r="A22" s="23" t="s">
        <v>35</v>
      </c>
      <c r="B22" s="82"/>
      <c r="C22" s="101"/>
      <c r="D22" s="102"/>
      <c r="E22" s="27">
        <f t="shared" si="31"/>
        <v>0</v>
      </c>
      <c r="F22" s="27" t="str">
        <f t="shared" si="32"/>
        <v/>
      </c>
      <c r="G22" s="27" t="str">
        <f t="shared" si="33"/>
        <v/>
      </c>
      <c r="H22" s="37"/>
      <c r="I22" s="100"/>
      <c r="J22" s="100"/>
      <c r="K22" s="100"/>
      <c r="L22" s="100"/>
      <c r="M22" s="33"/>
      <c r="N22" s="33"/>
      <c r="P22" s="33"/>
      <c r="Q22" s="103"/>
      <c r="R22" s="104"/>
      <c r="S22" s="104"/>
      <c r="T22" s="104"/>
      <c r="U22" s="104"/>
      <c r="V22" s="104"/>
      <c r="W22" s="104"/>
      <c r="X22" s="23" t="s">
        <v>36</v>
      </c>
      <c r="Y22" s="33"/>
      <c r="Z22" s="33"/>
    </row>
    <row r="23" spans="1:45" x14ac:dyDescent="0.15">
      <c r="A23" s="48"/>
      <c r="B23" s="23"/>
      <c r="C23" s="55"/>
      <c r="D23" s="57"/>
      <c r="E23" s="31"/>
      <c r="F23" s="31"/>
      <c r="G23" s="31"/>
      <c r="H23" s="24"/>
      <c r="I23" s="57"/>
      <c r="J23" s="57"/>
      <c r="K23" s="57"/>
      <c r="L23" s="57"/>
      <c r="M23" s="33"/>
      <c r="N23" s="33"/>
      <c r="P23" s="33"/>
      <c r="Q23" s="39" t="s">
        <v>37</v>
      </c>
      <c r="R23" s="33"/>
      <c r="S23" s="33"/>
      <c r="T23" s="33"/>
      <c r="U23" s="33"/>
      <c r="V23" s="40"/>
      <c r="W23" s="33"/>
      <c r="X23" s="33"/>
      <c r="Y23" s="81"/>
      <c r="Z23" s="33"/>
    </row>
    <row r="24" spans="1:45" ht="14" thickBot="1" x14ac:dyDescent="0.2">
      <c r="A24" s="119"/>
      <c r="B24" s="119"/>
      <c r="C24" s="119"/>
      <c r="D24" s="119"/>
      <c r="E24" s="119"/>
      <c r="F24" s="119"/>
      <c r="G24" s="119"/>
      <c r="H24" s="119"/>
      <c r="I24" s="119"/>
      <c r="J24" s="119"/>
      <c r="K24" s="119"/>
      <c r="L24" s="119"/>
      <c r="M24" s="33"/>
      <c r="N24" s="33"/>
      <c r="P24" s="33"/>
      <c r="Q24" s="107">
        <f>SUM(G7:G20,V7:V20,AF7,AF12:AF14,AF18:AF19,AF24:AF26,AF34:AF40,AF42:AF43,G28:G43,O28:O43)</f>
        <v>0</v>
      </c>
      <c r="R24" s="107"/>
      <c r="S24" s="33" t="s">
        <v>38</v>
      </c>
      <c r="T24" s="33"/>
      <c r="U24" s="33"/>
      <c r="V24" s="33"/>
      <c r="W24" s="33"/>
      <c r="X24" s="33"/>
      <c r="Y24" s="33"/>
      <c r="Z24" s="33"/>
      <c r="AA24" s="23" t="s">
        <v>30</v>
      </c>
      <c r="AB24" s="94"/>
      <c r="AC24" s="95"/>
      <c r="AD24" s="27">
        <f t="shared" ref="AD24:AD25" si="34">IF(AG24&lt;&gt;"",AG24,3)*IF(AC24="A",4,IF(AC24="B",3,IF(AC24="C",2,IF(AC24="D",1,IF(AND(AC24&gt;=0,AC24&lt;=4,ISNUMBER(AC24)),AC24,0)))))</f>
        <v>0</v>
      </c>
      <c r="AE24" s="27" t="str">
        <f t="shared" ref="AE24:AE25" si="35">IF(OR(AC24="A",AC24="B",AC24="C",AC24="D",AC24="F",AND(AC24&gt;=0,AC24&lt;=4,ISNUMBER(AC24))),IF(AG24&lt;&gt;"",AG24,3),"")</f>
        <v/>
      </c>
      <c r="AF24" s="27" t="str">
        <f t="shared" ref="AF24:AF25" si="36">IF(OR(AC24="A",AC24="B",AC24="C",AC24="D",AC24="P",AND(AC24&gt;=0,AC24&lt;=4,ISNUMBER(AC24))),IF(AG24&lt;&gt;"",AG24,3),"")</f>
        <v/>
      </c>
      <c r="AG24" s="37"/>
      <c r="AH24" s="100"/>
      <c r="AI24" s="100"/>
    </row>
    <row r="25" spans="1:45" ht="15" thickTop="1" thickBot="1" x14ac:dyDescent="0.2">
      <c r="A25" s="32" t="s">
        <v>48</v>
      </c>
      <c r="B25" s="32"/>
      <c r="C25" s="33"/>
      <c r="D25" s="33"/>
      <c r="I25" s="33"/>
      <c r="J25" s="33"/>
      <c r="K25" s="33"/>
      <c r="L25" s="33"/>
      <c r="M25" s="33"/>
      <c r="N25" s="33"/>
      <c r="P25" s="47"/>
      <c r="Q25" s="108" t="str">
        <f>IF(SUM(F7:F20,U7:U20,AE7,AE12:AE14,AE18:AE19,AE24:AE26,AE34:AE40,AE42:AE43,F28:F43,N28:N43)=0,"N/A",ROUNDDOWN(SUM(E7:E20,T7:T20,AD7,AD12:AD14,AD18:AD19,AD24:AD26,AD34:AD40,AD42:AD43,E28:E43,M28:M43)/SUM(F7:F20,U7:U20,AE7,AE12:AE14,AE18:AE19,AE24:AE26,AE34:AE40,AE42:AE43,F28:F43,N28:N43),2))</f>
        <v>N/A</v>
      </c>
      <c r="R25" s="108"/>
      <c r="S25" s="33" t="s">
        <v>39</v>
      </c>
      <c r="T25" s="33"/>
      <c r="U25" s="33"/>
      <c r="V25" s="33"/>
      <c r="W25" s="33"/>
      <c r="X25" s="33"/>
      <c r="Y25" s="33"/>
      <c r="AA25" s="23" t="s">
        <v>30</v>
      </c>
      <c r="AB25" s="94"/>
      <c r="AC25" s="95"/>
      <c r="AD25" s="27">
        <f t="shared" si="34"/>
        <v>0</v>
      </c>
      <c r="AE25" s="27" t="str">
        <f t="shared" si="35"/>
        <v/>
      </c>
      <c r="AF25" s="27" t="str">
        <f t="shared" si="36"/>
        <v/>
      </c>
      <c r="AG25" s="37"/>
      <c r="AH25" s="114"/>
      <c r="AI25" s="114"/>
    </row>
    <row r="26" spans="1:45" ht="15" thickTop="1" thickBot="1" x14ac:dyDescent="0.2">
      <c r="A26" s="32" t="s">
        <v>41</v>
      </c>
      <c r="B26" s="32"/>
      <c r="C26" s="33"/>
      <c r="D26" s="33"/>
      <c r="I26" s="79" t="s">
        <v>60</v>
      </c>
      <c r="K26" s="47"/>
      <c r="L26" s="47"/>
      <c r="M26" s="47"/>
      <c r="N26" s="47"/>
      <c r="O26" s="47"/>
      <c r="P26" s="33"/>
      <c r="Q26" s="97">
        <f>SUMIF(B7:B20,"&gt;2999",G7:G20)+SUMIF(B28:B43,"&gt;2999",G28:G43)+SUMIF(J28:J43,"&gt;2999",O28:O43)+SUMIF(R7:R20,"&gt;2999",V7:V20)+SUMIF(AB7,"&gt;2999",AF7)+SUMIF(AB12:AB14,"&gt;2999",AF12:AF14)+SUMIF(AB18:AB19,"&gt;2999",AF18:AF19)+SUMIF(AB24:AB26,"&gt;2999",AF24:AF26)+SUMIF(AB34:AB40,"&gt;2999",AF34:AF40)+SUMIF(AB42:AB43,"&gt;2999",AF42:AF43)</f>
        <v>0</v>
      </c>
      <c r="R26" s="97"/>
      <c r="S26" s="48" t="s">
        <v>57</v>
      </c>
      <c r="T26" s="33"/>
      <c r="U26" s="33"/>
      <c r="V26" s="33"/>
      <c r="W26" s="33"/>
      <c r="X26" s="33"/>
      <c r="Y26" s="33"/>
      <c r="AA26" s="23" t="s">
        <v>30</v>
      </c>
      <c r="AB26" s="94"/>
      <c r="AC26" s="95"/>
      <c r="AD26" s="27">
        <f t="shared" ref="AD26" si="37">IF(AG26&lt;&gt;"",AG26,3)*IF(AC26="A",4,IF(AC26="B",3,IF(AC26="C",2,IF(AC26="D",1,IF(AND(AC26&gt;=0,AC26&lt;=4,ISNUMBER(AC26)),AC26,0)))))</f>
        <v>0</v>
      </c>
      <c r="AE26" s="27" t="str">
        <f t="shared" ref="AE26" si="38">IF(OR(AC26="A",AC26="B",AC26="C",AC26="D",AC26="F",AND(AC26&gt;=0,AC26&lt;=4,ISNUMBER(AC26))),IF(AG26&lt;&gt;"",AG26,3),"")</f>
        <v/>
      </c>
      <c r="AF26" s="27" t="str">
        <f t="shared" ref="AF26" si="39">IF(OR(AC26="A",AC26="B",AC26="C",AC26="D",AC26="P",AND(AC26&gt;=0,AC26&lt;=4,ISNUMBER(AC26))),IF(AG26&lt;&gt;"",AG26,3),"")</f>
        <v/>
      </c>
      <c r="AG26" s="37"/>
      <c r="AH26" s="114"/>
      <c r="AI26" s="114"/>
    </row>
    <row r="27" spans="1:45" ht="15" thickTop="1" thickBot="1" x14ac:dyDescent="0.2">
      <c r="A27" s="33" t="s">
        <v>19</v>
      </c>
      <c r="B27" s="33"/>
      <c r="C27" s="33" t="s">
        <v>43</v>
      </c>
      <c r="D27" s="25" t="s">
        <v>44</v>
      </c>
      <c r="I27" s="33" t="s">
        <v>19</v>
      </c>
      <c r="J27" s="33"/>
      <c r="K27" s="33" t="s">
        <v>43</v>
      </c>
      <c r="L27" s="41" t="s">
        <v>44</v>
      </c>
      <c r="M27" s="36" t="s">
        <v>21</v>
      </c>
      <c r="N27" s="36" t="s">
        <v>22</v>
      </c>
      <c r="O27" s="36" t="s">
        <v>23</v>
      </c>
      <c r="P27" s="33"/>
      <c r="Q27" s="97">
        <f>SUMIF(B7:B20,"&gt;2999",F7:F20)+SUMIF(B28:B43,"&gt;2999",F28:F43)+SUMIF(J28:J43,"&gt;2999",N28:N43)+SUMIF(R7:R20,"&gt;2999",U7:U20)+SUMIF(AB7,"&gt;2999",AE7)+SUMIF(AB12:AB14,"&gt;2999",AE12:AE14)+SUMIF(AB18:AB19,"&gt;2999",AE18:AE19)+SUMIF(AB24:AB26,"&gt;2999",AE24:AE26)+SUMIF(AB34:AB40,"&gt;2999",AE34:AE40)+SUMIF(AB42:AB43,"&gt;2999",AE42:AE43)</f>
        <v>0</v>
      </c>
      <c r="R27" s="97"/>
      <c r="S27" s="68" t="s">
        <v>58</v>
      </c>
      <c r="T27" s="33"/>
      <c r="U27" s="33"/>
      <c r="V27" s="33"/>
      <c r="W27" s="33"/>
      <c r="X27" s="33"/>
      <c r="Y27" s="33"/>
      <c r="Z27" s="33"/>
      <c r="AA27" s="123" t="s">
        <v>79</v>
      </c>
      <c r="AB27" s="123"/>
      <c r="AC27" s="123"/>
      <c r="AD27" s="123"/>
      <c r="AE27" s="123"/>
      <c r="AF27" s="123"/>
      <c r="AG27" s="123"/>
      <c r="AH27" s="123"/>
      <c r="AI27" s="123"/>
    </row>
    <row r="28" spans="1:45" ht="14.25" customHeight="1" thickBot="1" x14ac:dyDescent="0.2">
      <c r="A28" s="50"/>
      <c r="B28" s="51"/>
      <c r="C28" s="52"/>
      <c r="D28" s="42"/>
      <c r="E28" s="83">
        <f t="shared" ref="E28:E43" si="40">D28*IF(OR(C28="A",C28="RA"),4,IF(OR(C28="B",C28="RB"),3,IF(OR(C28="C",C28="RC"),2,IF(OR(C28="D",C28="RD"),1,IF(AND(C28&gt;=0,C28&lt;=4,ISNUMBER(C28)),C28,0)))))</f>
        <v>0</v>
      </c>
      <c r="F28" s="84" t="str">
        <f t="shared" ref="F28:F43" si="41">IF(OR(C28="",D28=""),"",IF(OR(C28="A",C28="B",C28="C",C28="D",C28="F",C28="RA",C28="RB",C28="RC",C28="RD",C28="RF",AND(C28&gt;=0,C28&lt;=4,ISNUMBER(C28))),D28,""))</f>
        <v/>
      </c>
      <c r="G28" s="85" t="str">
        <f t="shared" ref="G28:G43" si="42">IF(OR(C28="",D28=""),"",IF(OR(C28="A",C28="B",C28="C",C28="D",C28="P",AND(C28&gt;=0,C28&lt;=4,ISNUMBER(C28))),D28,""))</f>
        <v/>
      </c>
      <c r="H28" s="43"/>
      <c r="I28" s="50"/>
      <c r="J28" s="51"/>
      <c r="K28" s="52"/>
      <c r="L28" s="42"/>
      <c r="M28" s="33">
        <f t="shared" ref="M28:M43" si="43">L28*IF(OR(K28="A",K28="RA"),4,IF(OR(K28="B",K28="RB"),3,IF(OR(K28="C",K28="RC"),2,IF(OR(K28="D",K28="RD"),1,IF(AND(K28&gt;=0,K28=4,ISNUMBER(K28)),K28,0)))))</f>
        <v>0</v>
      </c>
      <c r="N28" s="33" t="str">
        <f t="shared" ref="N28:N43" si="44">IF(OR(K28="",L28=""),"",IF(OR(K28="A",K28="B",K28="C",K28="D",K28="F",K28="RA",K28="RB",K28="RC",K28="RD",K28="RF",AND(K28&gt;=0,K28&lt;=4,ISNUMBER(K28))),L28,""))</f>
        <v/>
      </c>
      <c r="O28" s="33" t="str">
        <f t="shared" ref="O28:O43" si="45">IF(OR(K28="",L28=""),"",IF(OR(K28="A",K28="B",K28="C",K28="D",K28="P",AND(K28&gt;=0,K28&lt;=4,ISNUMBER(K28))),L28,""))</f>
        <v/>
      </c>
      <c r="P28" s="33"/>
      <c r="Q28" s="109">
        <f>SUMIF(B7:B20,"&gt;2999",E7:E20)+SUMIF(B28:B43,"&gt;2999",E28:E43)+SUMIF(J28:J43,"&gt;2999",M28:M43)+SUMIF(R7:R20,"&gt;2999",T7:T20)+SUMIF(AB7,"&gt;2999",AD7)+SUMIF(AB12:AB14,"&gt;2999",AD12:AD14)+SUMIF(AB18:AB19,"&gt;2999",AD18:AD19)+SUMIF(AB24:AB26,"&gt;2999",AD24:AD26)+SUMIF(AB34:AB40,"&gt;2999",AD34:AD40)+SUMIF(AB42:AB43,"&gt;2999",AD42:AD43)</f>
        <v>0</v>
      </c>
      <c r="R28" s="109"/>
      <c r="S28" s="23" t="s">
        <v>40</v>
      </c>
      <c r="T28" s="33"/>
      <c r="U28" s="33"/>
      <c r="V28" s="33"/>
      <c r="W28" s="33"/>
      <c r="X28" s="33"/>
      <c r="Y28" s="33"/>
      <c r="Z28" s="33"/>
    </row>
    <row r="29" spans="1:45" ht="14.75" customHeight="1" thickBot="1" x14ac:dyDescent="0.2">
      <c r="A29" s="50"/>
      <c r="B29" s="51"/>
      <c r="C29" s="52"/>
      <c r="D29" s="42"/>
      <c r="E29" s="86">
        <f t="shared" si="40"/>
        <v>0</v>
      </c>
      <c r="F29" s="87" t="str">
        <f t="shared" si="41"/>
        <v/>
      </c>
      <c r="G29" s="88" t="str">
        <f t="shared" si="42"/>
        <v/>
      </c>
      <c r="H29" s="44"/>
      <c r="I29" s="50"/>
      <c r="J29" s="51"/>
      <c r="K29" s="52"/>
      <c r="L29" s="42"/>
      <c r="M29" s="33">
        <f t="shared" si="43"/>
        <v>0</v>
      </c>
      <c r="N29" s="33" t="str">
        <f t="shared" si="44"/>
        <v/>
      </c>
      <c r="O29" s="33" t="str">
        <f t="shared" si="45"/>
        <v/>
      </c>
      <c r="P29" s="33"/>
      <c r="Q29" s="110" t="str">
        <f>IF(SUM(Q28)=0,"N/A",Q28/Q27)</f>
        <v>N/A</v>
      </c>
      <c r="R29" s="110"/>
      <c r="S29" s="33" t="s">
        <v>42</v>
      </c>
      <c r="X29" s="33"/>
      <c r="Y29" s="33"/>
      <c r="Z29" s="33"/>
      <c r="AA29" s="75"/>
      <c r="AB29" s="74"/>
      <c r="AC29" s="49"/>
      <c r="AD29" s="27"/>
      <c r="AE29" s="27"/>
      <c r="AF29" s="27"/>
      <c r="AG29" s="37"/>
      <c r="AH29" s="72"/>
      <c r="AI29" s="73"/>
    </row>
    <row r="30" spans="1:45" ht="15" thickTop="1" thickBot="1" x14ac:dyDescent="0.2">
      <c r="A30" s="50"/>
      <c r="B30" s="51"/>
      <c r="C30" s="52"/>
      <c r="D30" s="42"/>
      <c r="E30" s="86">
        <f t="shared" si="40"/>
        <v>0</v>
      </c>
      <c r="F30" s="87" t="str">
        <f t="shared" si="41"/>
        <v/>
      </c>
      <c r="G30" s="88" t="str">
        <f t="shared" si="42"/>
        <v/>
      </c>
      <c r="H30" s="44"/>
      <c r="I30" s="50"/>
      <c r="J30" s="51"/>
      <c r="K30" s="52"/>
      <c r="L30" s="42"/>
      <c r="M30" s="33">
        <f t="shared" si="43"/>
        <v>0</v>
      </c>
      <c r="N30" s="33" t="str">
        <f t="shared" si="44"/>
        <v/>
      </c>
      <c r="O30" s="33" t="str">
        <f t="shared" si="45"/>
        <v/>
      </c>
      <c r="P30" s="33"/>
      <c r="Q30" s="105"/>
      <c r="R30" s="106"/>
      <c r="S30" s="23" t="s">
        <v>45</v>
      </c>
      <c r="T30" s="33"/>
      <c r="U30" s="33"/>
      <c r="V30" s="33"/>
      <c r="W30" s="33"/>
      <c r="X30" s="33"/>
      <c r="Y30" s="33"/>
      <c r="Z30" s="33"/>
      <c r="AA30" s="48"/>
      <c r="AB30" s="23"/>
      <c r="AC30" s="49"/>
      <c r="AD30" s="27">
        <f t="shared" ref="AD30" si="46">IF(AG30&lt;&gt;"",AG30,3)*IF(AC30="A",4,IF(AC30="B",3,IF(AC30="C",2,IF(AC30="D",1,IF(AND(AC30&gt;=0,AC30&lt;=4,ISNUMBER(AC30)),AC30,0)))))</f>
        <v>0</v>
      </c>
      <c r="AE30" s="27" t="str">
        <f t="shared" ref="AE30" si="47">IF(OR(AC30="A",AC30="B",AC30="C",AC30="D",AC30="F",AND(AC30&gt;=0,AC30&lt;=4,ISNUMBER(AC30))),IF(AG30&lt;&gt;"",AG30,3),"")</f>
        <v/>
      </c>
      <c r="AF30" s="27" t="str">
        <f t="shared" ref="AF30" si="48">IF(OR(AC30="A",AC30="B",AC30="C",AC30="D",AC30="P",AND(AC30&gt;=0,AC30&lt;=4,ISNUMBER(AC30))),IF(AG30&lt;&gt;"",AG30,3),"")</f>
        <v/>
      </c>
      <c r="AG30" s="37"/>
      <c r="AH30" s="113"/>
      <c r="AI30" s="125"/>
    </row>
    <row r="31" spans="1:45" ht="18" thickTop="1" thickBot="1" x14ac:dyDescent="0.25">
      <c r="A31" s="50"/>
      <c r="B31" s="51"/>
      <c r="C31" s="52"/>
      <c r="D31" s="42"/>
      <c r="E31" s="86">
        <f t="shared" si="40"/>
        <v>0</v>
      </c>
      <c r="F31" s="87" t="str">
        <f t="shared" si="41"/>
        <v/>
      </c>
      <c r="G31" s="88" t="str">
        <f t="shared" si="42"/>
        <v/>
      </c>
      <c r="H31" s="44"/>
      <c r="I31" s="50"/>
      <c r="J31" s="51"/>
      <c r="K31" s="52"/>
      <c r="L31" s="42"/>
      <c r="M31" s="33">
        <f t="shared" si="43"/>
        <v>0</v>
      </c>
      <c r="N31" s="33" t="str">
        <f t="shared" si="44"/>
        <v/>
      </c>
      <c r="O31" s="33" t="str">
        <f t="shared" si="45"/>
        <v/>
      </c>
      <c r="P31" s="33"/>
      <c r="Q31" s="96">
        <v>120</v>
      </c>
      <c r="R31" s="96"/>
      <c r="S31" s="33" t="s">
        <v>46</v>
      </c>
      <c r="T31" s="33"/>
      <c r="U31" s="33"/>
      <c r="V31" s="33"/>
      <c r="W31" s="33"/>
      <c r="X31" s="33"/>
      <c r="Y31" s="33"/>
      <c r="Z31" s="33"/>
      <c r="AA31" s="24"/>
      <c r="AB31" s="54"/>
      <c r="AC31" s="55"/>
      <c r="AG31" s="24"/>
      <c r="AH31" s="56"/>
      <c r="AI31" s="54"/>
    </row>
    <row r="32" spans="1:45" ht="17" customHeight="1" thickBot="1" x14ac:dyDescent="0.2">
      <c r="A32" s="50"/>
      <c r="B32" s="51"/>
      <c r="C32" s="52"/>
      <c r="D32" s="42"/>
      <c r="E32" s="86">
        <f t="shared" si="40"/>
        <v>0</v>
      </c>
      <c r="F32" s="87" t="str">
        <f t="shared" si="41"/>
        <v/>
      </c>
      <c r="G32" s="88" t="str">
        <f t="shared" si="42"/>
        <v/>
      </c>
      <c r="H32" s="44"/>
      <c r="I32" s="50"/>
      <c r="J32" s="51"/>
      <c r="K32" s="52"/>
      <c r="L32" s="42"/>
      <c r="M32" s="33">
        <f t="shared" si="43"/>
        <v>0</v>
      </c>
      <c r="N32" s="33" t="str">
        <f t="shared" si="44"/>
        <v/>
      </c>
      <c r="O32" s="33" t="str">
        <f t="shared" si="45"/>
        <v/>
      </c>
      <c r="P32" s="33"/>
      <c r="Q32" s="32" t="s">
        <v>47</v>
      </c>
      <c r="R32" s="33"/>
      <c r="S32" s="33"/>
      <c r="T32" s="33"/>
      <c r="U32" s="33"/>
      <c r="V32" s="33"/>
      <c r="W32" s="33"/>
      <c r="X32" s="33"/>
      <c r="Y32" s="33"/>
      <c r="Z32" s="33"/>
      <c r="AA32" s="24"/>
      <c r="AB32" s="54"/>
      <c r="AC32" s="55"/>
      <c r="AD32" s="31">
        <f t="shared" ref="AD32" si="49">IF(AG32&lt;&gt;"",AG32,3)*IF(AC32="A",4,IF(AC32="B",3,IF(AC32="C",2,IF(AC32="D",1,IF(AND(AC32&gt;=0,AC32&lt;=4,ISNUMBER(AC32)),AC32,0)))))</f>
        <v>0</v>
      </c>
      <c r="AE32" s="31" t="str">
        <f t="shared" ref="AE32" si="50">IF(OR(AC32="A",AC32="B",AC32="C",AC32="D",AC32="F",AND(AC32&gt;=0,AC32&lt;=4,ISNUMBER(AC32))),IF(AG32&lt;&gt;"",AG32,3),"")</f>
        <v/>
      </c>
      <c r="AF32" s="31" t="str">
        <f t="shared" ref="AF32" si="51">IF(OR(AC32="A",AC32="B",AC32="C",AC32="D",AC32="P",AND(AC32&gt;=0,AC32&lt;=4,ISNUMBER(AC32))),IF(AG32&lt;&gt;"",AG32,3),"")</f>
        <v/>
      </c>
      <c r="AH32" s="54"/>
      <c r="AI32" s="54"/>
    </row>
    <row r="33" spans="1:35" ht="14" thickBot="1" x14ac:dyDescent="0.2">
      <c r="A33" s="50"/>
      <c r="B33" s="51"/>
      <c r="C33" s="52"/>
      <c r="D33" s="42"/>
      <c r="E33" s="86">
        <f t="shared" si="40"/>
        <v>0</v>
      </c>
      <c r="F33" s="87" t="str">
        <f t="shared" si="41"/>
        <v/>
      </c>
      <c r="G33" s="88" t="str">
        <f t="shared" si="42"/>
        <v/>
      </c>
      <c r="H33" s="44"/>
      <c r="I33" s="50"/>
      <c r="J33" s="51"/>
      <c r="K33" s="52"/>
      <c r="L33" s="42"/>
      <c r="M33" s="33">
        <f t="shared" si="43"/>
        <v>0</v>
      </c>
      <c r="N33" s="33" t="str">
        <f t="shared" si="44"/>
        <v/>
      </c>
      <c r="O33" s="33" t="str">
        <f t="shared" si="45"/>
        <v/>
      </c>
      <c r="P33" s="33"/>
      <c r="R33" s="33"/>
      <c r="S33" s="33"/>
      <c r="T33" s="33"/>
      <c r="U33" s="33"/>
      <c r="V33" s="33"/>
      <c r="W33" s="33"/>
      <c r="X33" s="33"/>
      <c r="Y33" s="33"/>
      <c r="Z33" s="33"/>
      <c r="AA33" s="24"/>
      <c r="AB33" s="54"/>
      <c r="AC33" s="55"/>
      <c r="AH33" s="54"/>
      <c r="AI33" s="54"/>
    </row>
    <row r="34" spans="1:35" ht="14" thickBot="1" x14ac:dyDescent="0.2">
      <c r="A34" s="50"/>
      <c r="B34" s="51"/>
      <c r="C34" s="52"/>
      <c r="D34" s="42"/>
      <c r="E34" s="86">
        <f t="shared" si="40"/>
        <v>0</v>
      </c>
      <c r="F34" s="87" t="str">
        <f t="shared" si="41"/>
        <v/>
      </c>
      <c r="G34" s="88" t="str">
        <f t="shared" si="42"/>
        <v/>
      </c>
      <c r="H34" s="44"/>
      <c r="I34" s="50"/>
      <c r="J34" s="51"/>
      <c r="K34" s="52"/>
      <c r="L34" s="42"/>
      <c r="M34" s="33">
        <f t="shared" si="43"/>
        <v>0</v>
      </c>
      <c r="N34" s="33" t="str">
        <f t="shared" si="44"/>
        <v/>
      </c>
      <c r="O34" s="33" t="str">
        <f t="shared" si="45"/>
        <v/>
      </c>
      <c r="P34" s="33"/>
      <c r="Q34" s="33"/>
      <c r="R34" s="33"/>
      <c r="S34" s="33"/>
      <c r="T34" s="33"/>
      <c r="U34" s="33"/>
      <c r="V34" s="33"/>
      <c r="W34" s="33"/>
      <c r="X34" s="33"/>
      <c r="Y34" s="33"/>
      <c r="Z34" s="33"/>
      <c r="AA34" s="23" t="s">
        <v>71</v>
      </c>
      <c r="AB34" s="94">
        <v>2003</v>
      </c>
      <c r="AC34" s="95"/>
      <c r="AD34" s="27">
        <f t="shared" ref="AD34:AD39" si="52">IF(AG34&lt;&gt;"",AG34,3)*IF(AC34="A",4,IF(AC34="B",3,IF(AC34="C",2,IF(AC34="D",1,IF(AND(AC34&gt;=0,AC34&lt;=4,ISNUMBER(AC34)),AC34,0)))))</f>
        <v>0</v>
      </c>
      <c r="AE34" s="27" t="str">
        <f t="shared" ref="AE34:AE39" si="53">IF(OR(AC34="A",AC34="B",AC34="C",AC34="D",AC34="F",AND(AC34&gt;=0,AC34&lt;=4,ISNUMBER(AC34))),IF(AG34&lt;&gt;"",AG34,3),"")</f>
        <v/>
      </c>
      <c r="AF34" s="27" t="str">
        <f t="shared" ref="AF34:AF39" si="54">IF(OR(AC34="A",AC34="B",AC34="C",AC34="D",AC34="P",AND(AC34&gt;=0,AC34&lt;=4,ISNUMBER(AC34))),IF(AG34&lt;&gt;"",AG34,3),"")</f>
        <v/>
      </c>
      <c r="AG34" s="37"/>
      <c r="AH34" s="100"/>
      <c r="AI34" s="100"/>
    </row>
    <row r="35" spans="1:35" ht="14" thickBot="1" x14ac:dyDescent="0.2">
      <c r="A35" s="50"/>
      <c r="B35" s="51"/>
      <c r="C35" s="52"/>
      <c r="D35" s="42"/>
      <c r="E35" s="86">
        <f t="shared" si="40"/>
        <v>0</v>
      </c>
      <c r="F35" s="87" t="str">
        <f t="shared" si="41"/>
        <v/>
      </c>
      <c r="G35" s="88" t="str">
        <f t="shared" si="42"/>
        <v/>
      </c>
      <c r="H35" s="44"/>
      <c r="I35" s="50"/>
      <c r="J35" s="51"/>
      <c r="K35" s="52"/>
      <c r="L35" s="42"/>
      <c r="M35" s="33">
        <f t="shared" si="43"/>
        <v>0</v>
      </c>
      <c r="N35" s="33" t="str">
        <f t="shared" si="44"/>
        <v/>
      </c>
      <c r="O35" s="33" t="str">
        <f t="shared" si="45"/>
        <v/>
      </c>
      <c r="P35" s="33"/>
      <c r="Q35" s="33"/>
      <c r="R35" s="33"/>
      <c r="S35" s="33"/>
      <c r="T35" s="33"/>
      <c r="U35" s="33"/>
      <c r="V35" s="33"/>
      <c r="W35" s="33"/>
      <c r="X35" s="33"/>
      <c r="Y35" s="33"/>
      <c r="Z35" s="33"/>
      <c r="AA35" s="37"/>
      <c r="AB35" s="94"/>
      <c r="AC35" s="95"/>
      <c r="AD35" s="27">
        <f t="shared" si="52"/>
        <v>0</v>
      </c>
      <c r="AE35" s="27" t="str">
        <f t="shared" si="53"/>
        <v/>
      </c>
      <c r="AF35" s="27" t="str">
        <f t="shared" si="54"/>
        <v/>
      </c>
      <c r="AG35" s="37"/>
      <c r="AH35" s="114"/>
      <c r="AI35" s="114"/>
    </row>
    <row r="36" spans="1:35" ht="14" thickBot="1" x14ac:dyDescent="0.2">
      <c r="A36" s="50"/>
      <c r="B36" s="51"/>
      <c r="C36" s="52"/>
      <c r="D36" s="42"/>
      <c r="E36" s="86">
        <f t="shared" si="40"/>
        <v>0</v>
      </c>
      <c r="F36" s="87" t="str">
        <f t="shared" si="41"/>
        <v/>
      </c>
      <c r="G36" s="88" t="str">
        <f t="shared" si="42"/>
        <v/>
      </c>
      <c r="H36" s="44"/>
      <c r="I36" s="50"/>
      <c r="J36" s="51"/>
      <c r="K36" s="52"/>
      <c r="L36" s="42"/>
      <c r="M36" s="33">
        <f t="shared" si="43"/>
        <v>0</v>
      </c>
      <c r="N36" s="33" t="str">
        <f t="shared" si="44"/>
        <v/>
      </c>
      <c r="O36" s="33" t="str">
        <f t="shared" si="45"/>
        <v/>
      </c>
      <c r="P36" s="33"/>
      <c r="Q36" s="33"/>
      <c r="R36" s="33"/>
      <c r="S36" s="33"/>
      <c r="T36" s="33"/>
      <c r="U36" s="33"/>
      <c r="V36" s="33"/>
      <c r="W36" s="33"/>
      <c r="X36" s="33"/>
      <c r="Y36" s="33"/>
      <c r="Z36" s="33"/>
      <c r="AA36" s="37"/>
      <c r="AB36" s="94"/>
      <c r="AC36" s="95"/>
      <c r="AD36" s="27">
        <f t="shared" si="52"/>
        <v>0</v>
      </c>
      <c r="AE36" s="27" t="str">
        <f t="shared" si="53"/>
        <v/>
      </c>
      <c r="AF36" s="27" t="str">
        <f t="shared" si="54"/>
        <v/>
      </c>
      <c r="AG36" s="37"/>
      <c r="AH36" s="114"/>
      <c r="AI36" s="114"/>
    </row>
    <row r="37" spans="1:35" ht="14" thickBot="1" x14ac:dyDescent="0.2">
      <c r="A37" s="50"/>
      <c r="B37" s="51"/>
      <c r="C37" s="52"/>
      <c r="D37" s="42"/>
      <c r="E37" s="86">
        <f t="shared" si="40"/>
        <v>0</v>
      </c>
      <c r="F37" s="87" t="str">
        <f t="shared" si="41"/>
        <v/>
      </c>
      <c r="G37" s="88" t="str">
        <f t="shared" si="42"/>
        <v/>
      </c>
      <c r="H37" s="44"/>
      <c r="I37" s="50"/>
      <c r="J37" s="51"/>
      <c r="K37" s="52"/>
      <c r="L37" s="42"/>
      <c r="M37" s="33">
        <f t="shared" si="43"/>
        <v>0</v>
      </c>
      <c r="N37" s="33" t="str">
        <f t="shared" si="44"/>
        <v/>
      </c>
      <c r="O37" s="33" t="str">
        <f t="shared" si="45"/>
        <v/>
      </c>
      <c r="P37" s="33"/>
      <c r="Q37" s="33"/>
      <c r="R37" s="33"/>
      <c r="S37" s="33"/>
      <c r="T37" s="33"/>
      <c r="U37" s="33"/>
      <c r="V37" s="33"/>
      <c r="W37" s="33"/>
      <c r="X37" s="33"/>
      <c r="Y37" s="33"/>
      <c r="Z37" s="33"/>
      <c r="AA37" s="37"/>
      <c r="AB37" s="94"/>
      <c r="AC37" s="95"/>
      <c r="AD37" s="27">
        <f t="shared" si="52"/>
        <v>0</v>
      </c>
      <c r="AE37" s="27" t="str">
        <f t="shared" si="53"/>
        <v/>
      </c>
      <c r="AF37" s="27" t="str">
        <f t="shared" si="54"/>
        <v/>
      </c>
      <c r="AG37" s="37"/>
      <c r="AH37" s="114"/>
      <c r="AI37" s="114"/>
    </row>
    <row r="38" spans="1:35" ht="14" thickBot="1" x14ac:dyDescent="0.2">
      <c r="A38" s="50"/>
      <c r="B38" s="51"/>
      <c r="C38" s="52"/>
      <c r="D38" s="42"/>
      <c r="E38" s="86">
        <f t="shared" si="40"/>
        <v>0</v>
      </c>
      <c r="F38" s="87" t="str">
        <f t="shared" si="41"/>
        <v/>
      </c>
      <c r="G38" s="88" t="str">
        <f t="shared" si="42"/>
        <v/>
      </c>
      <c r="H38" s="44"/>
      <c r="I38" s="50"/>
      <c r="J38" s="51"/>
      <c r="K38" s="52"/>
      <c r="L38" s="42"/>
      <c r="M38" s="33">
        <f t="shared" si="43"/>
        <v>0</v>
      </c>
      <c r="N38" s="33" t="str">
        <f t="shared" si="44"/>
        <v/>
      </c>
      <c r="O38" s="33" t="str">
        <f t="shared" si="45"/>
        <v/>
      </c>
      <c r="P38" s="33"/>
      <c r="Q38" s="33"/>
      <c r="R38" s="33"/>
      <c r="S38" s="33"/>
      <c r="T38" s="33"/>
      <c r="U38" s="33"/>
      <c r="V38" s="33"/>
      <c r="W38" s="33"/>
      <c r="X38" s="33"/>
      <c r="Y38" s="33"/>
      <c r="Z38" s="33"/>
      <c r="AA38" s="37"/>
      <c r="AB38" s="94"/>
      <c r="AC38" s="95"/>
      <c r="AD38" s="27">
        <f t="shared" si="52"/>
        <v>0</v>
      </c>
      <c r="AE38" s="27" t="str">
        <f t="shared" si="53"/>
        <v/>
      </c>
      <c r="AF38" s="27" t="str">
        <f t="shared" si="54"/>
        <v/>
      </c>
      <c r="AG38" s="37"/>
      <c r="AH38" s="114"/>
      <c r="AI38" s="114"/>
    </row>
    <row r="39" spans="1:35" ht="14" thickBot="1" x14ac:dyDescent="0.2">
      <c r="A39" s="50"/>
      <c r="B39" s="51"/>
      <c r="C39" s="52"/>
      <c r="D39" s="42"/>
      <c r="E39" s="86">
        <f t="shared" si="40"/>
        <v>0</v>
      </c>
      <c r="F39" s="87" t="str">
        <f t="shared" si="41"/>
        <v/>
      </c>
      <c r="G39" s="88" t="str">
        <f t="shared" si="42"/>
        <v/>
      </c>
      <c r="H39" s="44"/>
      <c r="I39" s="50"/>
      <c r="J39" s="51"/>
      <c r="K39" s="52"/>
      <c r="L39" s="42"/>
      <c r="M39" s="33">
        <f t="shared" si="43"/>
        <v>0</v>
      </c>
      <c r="N39" s="33" t="str">
        <f t="shared" si="44"/>
        <v/>
      </c>
      <c r="O39" s="33" t="str">
        <f t="shared" si="45"/>
        <v/>
      </c>
      <c r="P39" s="33"/>
      <c r="Q39" s="33"/>
      <c r="R39" s="33"/>
      <c r="S39" s="33"/>
      <c r="T39" s="33"/>
      <c r="U39" s="33"/>
      <c r="V39" s="33"/>
      <c r="W39" s="33"/>
      <c r="X39" s="33"/>
      <c r="Y39" s="33"/>
      <c r="Z39" s="33"/>
      <c r="AA39" s="37"/>
      <c r="AB39" s="94"/>
      <c r="AC39" s="95"/>
      <c r="AD39" s="27">
        <f t="shared" si="52"/>
        <v>0</v>
      </c>
      <c r="AE39" s="27" t="str">
        <f t="shared" si="53"/>
        <v/>
      </c>
      <c r="AF39" s="27" t="str">
        <f t="shared" si="54"/>
        <v/>
      </c>
      <c r="AG39" s="37"/>
      <c r="AH39" s="114"/>
      <c r="AI39" s="114"/>
    </row>
    <row r="40" spans="1:35" ht="13.5" customHeight="1" thickBot="1" x14ac:dyDescent="0.2">
      <c r="A40" s="50"/>
      <c r="B40" s="51"/>
      <c r="C40" s="52"/>
      <c r="D40" s="42"/>
      <c r="E40" s="86">
        <f t="shared" si="40"/>
        <v>0</v>
      </c>
      <c r="F40" s="87" t="str">
        <f t="shared" si="41"/>
        <v/>
      </c>
      <c r="G40" s="88" t="str">
        <f t="shared" si="42"/>
        <v/>
      </c>
      <c r="H40" s="44"/>
      <c r="I40" s="50"/>
      <c r="J40" s="51"/>
      <c r="K40" s="52"/>
      <c r="L40" s="42"/>
      <c r="M40" s="33">
        <f t="shared" si="43"/>
        <v>0</v>
      </c>
      <c r="N40" s="33" t="str">
        <f t="shared" si="44"/>
        <v/>
      </c>
      <c r="O40" s="33" t="str">
        <f t="shared" si="45"/>
        <v/>
      </c>
      <c r="P40" s="33"/>
      <c r="Q40" s="33"/>
      <c r="R40" s="33"/>
      <c r="S40" s="33"/>
      <c r="T40" s="33"/>
      <c r="U40" s="33"/>
      <c r="V40" s="33"/>
      <c r="W40" s="33"/>
      <c r="X40" s="33"/>
      <c r="Y40" s="33"/>
      <c r="Z40" s="33"/>
      <c r="AA40" s="37"/>
      <c r="AB40" s="94"/>
      <c r="AC40" s="95"/>
      <c r="AD40" s="27">
        <f t="shared" ref="AD40" si="55">IF(AG40&lt;&gt;"",AG40,3)*IF(AC40="A",4,IF(AC40="B",3,IF(AC40="C",2,IF(AC40="D",1,IF(AND(AC40&gt;=0,AC40&lt;=4,ISNUMBER(AC40)),AC40,0)))))</f>
        <v>0</v>
      </c>
      <c r="AE40" s="27" t="str">
        <f t="shared" ref="AE40" si="56">IF(OR(AC40="A",AC40="B",AC40="C",AC40="D",AC40="F",AND(AC40&gt;=0,AC40&lt;=4,ISNUMBER(AC40))),IF(AG40&lt;&gt;"",AG40,3),"")</f>
        <v/>
      </c>
      <c r="AF40" s="27" t="str">
        <f t="shared" ref="AF40" si="57">IF(OR(AC40="A",AC40="B",AC40="C",AC40="D",AC40="P",AND(AC40&gt;=0,AC40&lt;=4,ISNUMBER(AC40))),IF(AG40&lt;&gt;"",AG40,3),"")</f>
        <v/>
      </c>
      <c r="AG40" s="37"/>
      <c r="AH40" s="114"/>
      <c r="AI40" s="114"/>
    </row>
    <row r="41" spans="1:35" ht="17.25" customHeight="1" thickBot="1" x14ac:dyDescent="0.2">
      <c r="A41" s="50"/>
      <c r="B41" s="51"/>
      <c r="C41" s="52"/>
      <c r="D41" s="42"/>
      <c r="E41" s="86">
        <f t="shared" si="40"/>
        <v>0</v>
      </c>
      <c r="F41" s="87" t="str">
        <f t="shared" si="41"/>
        <v/>
      </c>
      <c r="G41" s="88" t="str">
        <f t="shared" si="42"/>
        <v/>
      </c>
      <c r="H41" s="44"/>
      <c r="I41" s="50"/>
      <c r="J41" s="51"/>
      <c r="K41" s="52"/>
      <c r="L41" s="42"/>
      <c r="M41" s="33">
        <f t="shared" si="43"/>
        <v>0</v>
      </c>
      <c r="N41" s="33" t="str">
        <f t="shared" si="44"/>
        <v/>
      </c>
      <c r="O41" s="33" t="str">
        <f t="shared" si="45"/>
        <v/>
      </c>
      <c r="P41" s="33"/>
      <c r="Q41" s="33"/>
      <c r="R41" s="33"/>
      <c r="S41" s="33"/>
      <c r="T41" s="33"/>
      <c r="U41" s="33"/>
      <c r="V41" s="33"/>
      <c r="W41" s="33"/>
      <c r="X41" s="33"/>
      <c r="Y41" s="33"/>
      <c r="Z41" s="33"/>
      <c r="AA41" s="124" t="s">
        <v>75</v>
      </c>
      <c r="AB41" s="124"/>
      <c r="AC41" s="124"/>
      <c r="AD41" s="124"/>
      <c r="AE41" s="124"/>
      <c r="AF41" s="124"/>
      <c r="AG41" s="124"/>
      <c r="AH41" s="124"/>
      <c r="AI41" s="124"/>
    </row>
    <row r="42" spans="1:35" ht="14" thickBot="1" x14ac:dyDescent="0.2">
      <c r="A42" s="50"/>
      <c r="B42" s="51"/>
      <c r="C42" s="52"/>
      <c r="D42" s="42"/>
      <c r="E42" s="86">
        <f t="shared" si="40"/>
        <v>0</v>
      </c>
      <c r="F42" s="87" t="str">
        <f t="shared" si="41"/>
        <v/>
      </c>
      <c r="G42" s="88" t="str">
        <f t="shared" si="42"/>
        <v/>
      </c>
      <c r="H42" s="44"/>
      <c r="I42" s="50"/>
      <c r="J42" s="51"/>
      <c r="K42" s="52"/>
      <c r="L42" s="42"/>
      <c r="M42" s="33">
        <f t="shared" si="43"/>
        <v>0</v>
      </c>
      <c r="N42" s="33" t="str">
        <f t="shared" si="44"/>
        <v/>
      </c>
      <c r="O42" s="33" t="str">
        <f t="shared" si="45"/>
        <v/>
      </c>
      <c r="Q42" s="33"/>
      <c r="R42" s="33"/>
      <c r="S42" s="33"/>
      <c r="T42" s="33"/>
      <c r="U42" s="33"/>
      <c r="V42" s="33"/>
      <c r="W42" s="33"/>
      <c r="X42" s="33"/>
      <c r="Y42" s="33"/>
      <c r="Z42" s="33"/>
      <c r="AA42" s="37"/>
      <c r="AB42" s="94"/>
      <c r="AC42" s="95"/>
      <c r="AD42" s="27">
        <f t="shared" ref="AD42" si="58">IF(AG42&lt;&gt;"",AG42,3)*IF(AC42="A",4,IF(AC42="B",3,IF(AC42="C",2,IF(AC42="D",1,IF(AND(AC42&gt;=0,AC42&lt;=4,ISNUMBER(AC42)),AC42,0)))))</f>
        <v>0</v>
      </c>
      <c r="AE42" s="27" t="str">
        <f t="shared" ref="AE42" si="59">IF(OR(AC42="A",AC42="B",AC42="C",AC42="D",AC42="F",AND(AC42&gt;=0,AC42&lt;=4,ISNUMBER(AC42))),IF(AG42&lt;&gt;"",AG42,3),"")</f>
        <v/>
      </c>
      <c r="AF42" s="27" t="str">
        <f t="shared" ref="AF42" si="60">IF(OR(AC42="A",AC42="B",AC42="C",AC42="D",AC42="P",AND(AC42&gt;=0,AC42&lt;=4,ISNUMBER(AC42))),IF(AG42&lt;&gt;"",AG42,3),"")</f>
        <v/>
      </c>
      <c r="AG42" s="37"/>
      <c r="AH42" s="100"/>
      <c r="AI42" s="100"/>
    </row>
    <row r="43" spans="1:35" ht="14" thickBot="1" x14ac:dyDescent="0.2">
      <c r="A43" s="50"/>
      <c r="B43" s="51"/>
      <c r="C43" s="52"/>
      <c r="D43" s="42"/>
      <c r="E43" s="89">
        <f t="shared" si="40"/>
        <v>0</v>
      </c>
      <c r="F43" s="90" t="str">
        <f t="shared" si="41"/>
        <v/>
      </c>
      <c r="G43" s="91" t="str">
        <f t="shared" si="42"/>
        <v/>
      </c>
      <c r="H43" s="44"/>
      <c r="I43" s="50"/>
      <c r="J43" s="51"/>
      <c r="K43" s="52"/>
      <c r="L43" s="42"/>
      <c r="M43" s="31">
        <f t="shared" si="43"/>
        <v>0</v>
      </c>
      <c r="N43" s="31" t="str">
        <f t="shared" si="44"/>
        <v/>
      </c>
      <c r="O43" s="33" t="str">
        <f t="shared" si="45"/>
        <v/>
      </c>
      <c r="Q43" s="33"/>
      <c r="R43" s="33"/>
      <c r="S43" s="33"/>
      <c r="T43" s="33"/>
      <c r="U43" s="33"/>
      <c r="V43" s="33"/>
      <c r="W43" s="33"/>
      <c r="X43" s="33"/>
      <c r="Y43" s="33"/>
      <c r="AA43" s="37"/>
      <c r="AB43" s="94"/>
      <c r="AC43" s="95"/>
      <c r="AD43" s="27">
        <f t="shared" ref="AD43" si="61">IF(AG43&lt;&gt;"",AG43,3)*IF(AC43="A",4,IF(AC43="B",3,IF(AC43="C",2,IF(AC43="D",1,IF(AND(AC43&gt;=0,AC43&lt;=4,ISNUMBER(AC43)),AC43,0)))))</f>
        <v>0</v>
      </c>
      <c r="AE43" s="27" t="str">
        <f t="shared" ref="AE43" si="62">IF(OR(AC43="A",AC43="B",AC43="C",AC43="D",AC43="F",AND(AC43&gt;=0,AC43&lt;=4,ISNUMBER(AC43))),IF(AG43&lt;&gt;"",AG43,3),"")</f>
        <v/>
      </c>
      <c r="AF43" s="27" t="str">
        <f t="shared" ref="AF43" si="63">IF(OR(AC43="A",AC43="B",AC43="C",AC43="D",AC43="P",AND(AC43&gt;=0,AC43&lt;=4,ISNUMBER(AC43))),IF(AG43&lt;&gt;"",AG43,3),"")</f>
        <v/>
      </c>
      <c r="AG43" s="37"/>
      <c r="AH43" s="114"/>
      <c r="AI43" s="114"/>
    </row>
    <row r="44" spans="1:35" x14ac:dyDescent="0.15">
      <c r="Q44" s="33"/>
      <c r="R44" s="33"/>
      <c r="S44" s="33"/>
      <c r="T44" s="33"/>
      <c r="U44" s="33"/>
      <c r="V44" s="33"/>
      <c r="W44" s="33"/>
      <c r="X44" s="33"/>
      <c r="Y44" s="33"/>
      <c r="AA44" s="93"/>
      <c r="AB44" s="92"/>
      <c r="AC44" s="49"/>
      <c r="AD44" s="27"/>
      <c r="AE44" s="27"/>
      <c r="AF44" s="27"/>
      <c r="AG44" s="37"/>
      <c r="AH44" s="113"/>
      <c r="AI44" s="113"/>
    </row>
    <row r="45" spans="1:35" x14ac:dyDescent="0.15">
      <c r="Q45" s="33"/>
      <c r="R45" s="33"/>
      <c r="S45" s="33"/>
      <c r="T45" s="33"/>
      <c r="U45" s="33"/>
      <c r="V45" s="33"/>
      <c r="W45" s="33"/>
      <c r="X45" s="33"/>
      <c r="Y45" s="33"/>
      <c r="AA45" s="23"/>
      <c r="AB45" s="46"/>
      <c r="AC45" s="55"/>
      <c r="AG45" s="24"/>
      <c r="AH45" s="54"/>
      <c r="AI45" s="56"/>
    </row>
    <row r="46" spans="1:35" x14ac:dyDescent="0.15">
      <c r="AA46" s="68"/>
      <c r="AB46" s="54"/>
      <c r="AC46" s="55"/>
      <c r="AH46" s="54"/>
      <c r="AI46" s="54"/>
    </row>
    <row r="47" spans="1:35" x14ac:dyDescent="0.15">
      <c r="AA47" s="24"/>
      <c r="AB47" s="54"/>
      <c r="AC47" s="69"/>
      <c r="AH47" s="54"/>
      <c r="AI47" s="54"/>
    </row>
    <row r="48" spans="1:35" x14ac:dyDescent="0.15">
      <c r="AA48" s="24"/>
      <c r="AB48" s="54"/>
      <c r="AC48" s="69"/>
      <c r="AH48" s="54"/>
      <c r="AI48" s="54"/>
    </row>
    <row r="49" spans="27:35" x14ac:dyDescent="0.15">
      <c r="AA49" s="24"/>
      <c r="AB49" s="54"/>
      <c r="AC49" s="69"/>
      <c r="AH49" s="54"/>
      <c r="AI49" s="54"/>
    </row>
    <row r="50" spans="27:35" x14ac:dyDescent="0.15">
      <c r="AA50" s="24"/>
      <c r="AB50" s="54"/>
      <c r="AC50" s="69"/>
      <c r="AH50" s="54"/>
      <c r="AI50" s="54"/>
    </row>
    <row r="51" spans="27:35" x14ac:dyDescent="0.15">
      <c r="AA51" s="24"/>
      <c r="AB51" s="54"/>
      <c r="AC51" s="69"/>
      <c r="AH51" s="54"/>
      <c r="AI51" s="54"/>
    </row>
    <row r="52" spans="27:35" x14ac:dyDescent="0.15">
      <c r="AA52" s="24"/>
      <c r="AB52" s="33"/>
      <c r="AC52" s="41"/>
      <c r="AD52" s="33"/>
      <c r="AE52" s="33"/>
      <c r="AF52" s="33"/>
      <c r="AG52" s="33"/>
      <c r="AH52" s="112"/>
      <c r="AI52" s="112"/>
    </row>
    <row r="53" spans="27:35" x14ac:dyDescent="0.15">
      <c r="AA53" s="33"/>
      <c r="AB53" s="33"/>
      <c r="AC53" s="41"/>
      <c r="AD53" s="33"/>
      <c r="AE53" s="33"/>
      <c r="AF53" s="33"/>
      <c r="AG53" s="33"/>
      <c r="AH53" s="112"/>
      <c r="AI53" s="112"/>
    </row>
    <row r="54" spans="27:35" x14ac:dyDescent="0.15">
      <c r="AA54" s="33"/>
      <c r="AB54" s="34"/>
      <c r="AC54" s="41"/>
      <c r="AD54" s="33"/>
      <c r="AE54" s="33"/>
      <c r="AF54" s="33"/>
      <c r="AG54" s="33"/>
      <c r="AH54" s="112"/>
      <c r="AI54" s="112"/>
    </row>
    <row r="55" spans="27:35" x14ac:dyDescent="0.15">
      <c r="AA55" s="33"/>
      <c r="AB55" s="34"/>
      <c r="AC55" s="41"/>
      <c r="AD55" s="33"/>
      <c r="AE55" s="33"/>
      <c r="AF55" s="33"/>
      <c r="AG55" s="33"/>
      <c r="AH55" s="112"/>
      <c r="AI55" s="112"/>
    </row>
    <row r="56" spans="27:35" x14ac:dyDescent="0.15">
      <c r="AA56" s="33"/>
      <c r="AB56" s="33"/>
      <c r="AC56" s="41"/>
      <c r="AD56" s="33"/>
      <c r="AE56" s="33"/>
      <c r="AF56" s="33"/>
      <c r="AG56" s="33"/>
      <c r="AH56" s="112"/>
      <c r="AI56" s="112"/>
    </row>
    <row r="57" spans="27:35" x14ac:dyDescent="0.15">
      <c r="AA57" s="33"/>
      <c r="AB57" s="41"/>
      <c r="AC57" s="41"/>
      <c r="AD57" s="33"/>
      <c r="AE57" s="33"/>
      <c r="AF57" s="33"/>
      <c r="AG57" s="33"/>
      <c r="AH57" s="112"/>
      <c r="AI57" s="112"/>
    </row>
    <row r="58" spans="27:35" x14ac:dyDescent="0.15">
      <c r="AA58" s="33"/>
      <c r="AB58" s="41"/>
      <c r="AC58" s="41"/>
      <c r="AD58" s="33"/>
      <c r="AE58" s="33"/>
      <c r="AF58" s="33"/>
      <c r="AG58" s="33"/>
      <c r="AH58" s="111"/>
      <c r="AI58" s="111"/>
    </row>
    <row r="59" spans="27:35" x14ac:dyDescent="0.15">
      <c r="AA59" s="33"/>
      <c r="AB59" s="33"/>
      <c r="AC59" s="33"/>
      <c r="AD59" s="33"/>
      <c r="AE59" s="33"/>
      <c r="AF59" s="33"/>
      <c r="AG59" s="33"/>
      <c r="AH59" s="33"/>
      <c r="AI59" s="33"/>
    </row>
    <row r="60" spans="27:35" x14ac:dyDescent="0.15">
      <c r="AA60" s="33"/>
      <c r="AB60" s="33"/>
      <c r="AC60" s="33"/>
      <c r="AD60" s="33"/>
      <c r="AE60" s="33"/>
      <c r="AF60" s="33"/>
      <c r="AG60" s="33"/>
      <c r="AH60" s="33"/>
      <c r="AI60" s="33"/>
    </row>
    <row r="61" spans="27:35" x14ac:dyDescent="0.15">
      <c r="AA61" s="33"/>
      <c r="AB61" s="33"/>
      <c r="AC61" s="33"/>
      <c r="AD61" s="33"/>
      <c r="AE61" s="33"/>
      <c r="AF61" s="33"/>
      <c r="AG61" s="33"/>
      <c r="AH61" s="33"/>
      <c r="AI61" s="33"/>
    </row>
    <row r="62" spans="27:35" x14ac:dyDescent="0.15">
      <c r="AA62" s="33"/>
      <c r="AB62" s="33"/>
      <c r="AC62" s="33"/>
      <c r="AD62" s="33"/>
      <c r="AE62" s="33"/>
      <c r="AF62" s="33"/>
      <c r="AG62" s="33"/>
      <c r="AH62" s="33"/>
      <c r="AI62" s="33"/>
    </row>
    <row r="63" spans="27:35" x14ac:dyDescent="0.15">
      <c r="AA63" s="33"/>
    </row>
  </sheetData>
  <sheetProtection algorithmName="SHA-512" hashValue="4PUaszNnQC/sPxXAz1oAJ4XBsHPS4YQFwSZbw7LxB2lNGcPT049t1UxdhmjegqlERbW7OGcUjteUZ17C6NcSqA==" saltValue="+5SsVOd/YdVDX3Vh9u/uqw==" spinCount="100000" sheet="1" objects="1" scenarios="1"/>
  <mergeCells count="95">
    <mergeCell ref="AA9:AI9"/>
    <mergeCell ref="AA27:AI27"/>
    <mergeCell ref="AH42:AI42"/>
    <mergeCell ref="AH37:AI37"/>
    <mergeCell ref="AH38:AI38"/>
    <mergeCell ref="AA41:AI41"/>
    <mergeCell ref="AH25:AI25"/>
    <mergeCell ref="AH26:AI26"/>
    <mergeCell ref="AH30:AI30"/>
    <mergeCell ref="AH39:AI39"/>
    <mergeCell ref="AH34:AI34"/>
    <mergeCell ref="AH24:AI24"/>
    <mergeCell ref="X11:Y11"/>
    <mergeCell ref="AH43:AI43"/>
    <mergeCell ref="AH40:AI40"/>
    <mergeCell ref="AH13:AI13"/>
    <mergeCell ref="AH14:AI14"/>
    <mergeCell ref="AH20:AI20"/>
    <mergeCell ref="X20:Y20"/>
    <mergeCell ref="AH35:AI35"/>
    <mergeCell ref="AH36:AI36"/>
    <mergeCell ref="AH12:AI12"/>
    <mergeCell ref="AA21:AI21"/>
    <mergeCell ref="X12:Y12"/>
    <mergeCell ref="X13:Y13"/>
    <mergeCell ref="AK14:AS14"/>
    <mergeCell ref="X16:Y16"/>
    <mergeCell ref="X17:Y17"/>
    <mergeCell ref="X18:Y18"/>
    <mergeCell ref="X19:Y19"/>
    <mergeCell ref="AA15:AI15"/>
    <mergeCell ref="X14:Y14"/>
    <mergeCell ref="X15:Y15"/>
    <mergeCell ref="AK16:AS17"/>
    <mergeCell ref="AH19:AI19"/>
    <mergeCell ref="AH18:AI18"/>
    <mergeCell ref="A24:L24"/>
    <mergeCell ref="C21:D21"/>
    <mergeCell ref="I21:L21"/>
    <mergeCell ref="C22:D22"/>
    <mergeCell ref="I22:L22"/>
    <mergeCell ref="C16:D16"/>
    <mergeCell ref="C20:D20"/>
    <mergeCell ref="I20:L20"/>
    <mergeCell ref="I16:L16"/>
    <mergeCell ref="C17:D17"/>
    <mergeCell ref="I17:L17"/>
    <mergeCell ref="I19:L19"/>
    <mergeCell ref="AG1:AI1"/>
    <mergeCell ref="C7:D7"/>
    <mergeCell ref="I7:L7"/>
    <mergeCell ref="X7:Y7"/>
    <mergeCell ref="Z1:AB1"/>
    <mergeCell ref="B1:Q1"/>
    <mergeCell ref="S1:Y1"/>
    <mergeCell ref="AH7:AI7"/>
    <mergeCell ref="X8:Y8"/>
    <mergeCell ref="C8:D8"/>
    <mergeCell ref="I8:L8"/>
    <mergeCell ref="X10:Y10"/>
    <mergeCell ref="C10:D10"/>
    <mergeCell ref="I10:L10"/>
    <mergeCell ref="C9:D9"/>
    <mergeCell ref="I9:L9"/>
    <mergeCell ref="X9:Y9"/>
    <mergeCell ref="AH58:AI58"/>
    <mergeCell ref="AH52:AI52"/>
    <mergeCell ref="AH53:AI53"/>
    <mergeCell ref="AH54:AI54"/>
    <mergeCell ref="AH44:AI44"/>
    <mergeCell ref="AH55:AI55"/>
    <mergeCell ref="AH56:AI56"/>
    <mergeCell ref="AH57:AI57"/>
    <mergeCell ref="Q30:R30"/>
    <mergeCell ref="Q24:R24"/>
    <mergeCell ref="Q25:R25"/>
    <mergeCell ref="Q26:R26"/>
    <mergeCell ref="Q28:R28"/>
    <mergeCell ref="Q29:R29"/>
    <mergeCell ref="Q31:R31"/>
    <mergeCell ref="Q27:R27"/>
    <mergeCell ref="C11:D11"/>
    <mergeCell ref="I11:L11"/>
    <mergeCell ref="C15:D15"/>
    <mergeCell ref="I15:L15"/>
    <mergeCell ref="C12:D12"/>
    <mergeCell ref="I12:L12"/>
    <mergeCell ref="C13:D13"/>
    <mergeCell ref="I13:L13"/>
    <mergeCell ref="I14:L14"/>
    <mergeCell ref="C14:D14"/>
    <mergeCell ref="C18:D18"/>
    <mergeCell ref="I18:L18"/>
    <mergeCell ref="C19:D19"/>
    <mergeCell ref="Q22:W22"/>
  </mergeCells>
  <conditionalFormatting sqref="A3">
    <cfRule type="expression" dxfId="67" priority="875" stopIfTrue="1">
      <formula>SUM(F7:F20)&gt;40</formula>
    </cfRule>
    <cfRule type="expression" dxfId="66" priority="874" stopIfTrue="1">
      <formula>SUM(F7:F20)&lt;40</formula>
    </cfRule>
  </conditionalFormatting>
  <conditionalFormatting sqref="A7:A22">
    <cfRule type="expression" dxfId="65" priority="41" stopIfTrue="1">
      <formula>(C7="")</formula>
    </cfRule>
  </conditionalFormatting>
  <conditionalFormatting sqref="A28:A43">
    <cfRule type="expression" dxfId="64" priority="6" stopIfTrue="1">
      <formula>(C28="")</formula>
    </cfRule>
  </conditionalFormatting>
  <conditionalFormatting sqref="B7:B22">
    <cfRule type="expression" dxfId="63" priority="40" stopIfTrue="1">
      <formula>(C7="")</formula>
    </cfRule>
  </conditionalFormatting>
  <conditionalFormatting sqref="B28:B43">
    <cfRule type="expression" dxfId="62" priority="5" stopIfTrue="1">
      <formula>(C28="")</formula>
    </cfRule>
  </conditionalFormatting>
  <conditionalFormatting sqref="H7:H20">
    <cfRule type="expression" dxfId="61" priority="100" stopIfTrue="1">
      <formula>H7&lt;&gt;""</formula>
    </cfRule>
  </conditionalFormatting>
  <conditionalFormatting sqref="I28:I43">
    <cfRule type="expression" dxfId="60" priority="2" stopIfTrue="1">
      <formula>(K28="")</formula>
    </cfRule>
  </conditionalFormatting>
  <conditionalFormatting sqref="J28:J43">
    <cfRule type="expression" dxfId="59" priority="1" stopIfTrue="1">
      <formula>(K28="")</formula>
    </cfRule>
  </conditionalFormatting>
  <conditionalFormatting sqref="Q3">
    <cfRule type="expression" dxfId="58" priority="952" stopIfTrue="1">
      <formula>SUM(U7:U20)&gt;38</formula>
    </cfRule>
    <cfRule type="expression" dxfId="57" priority="951" stopIfTrue="1">
      <formula>SUM(U7:U20)&lt;38</formula>
    </cfRule>
  </conditionalFormatting>
  <conditionalFormatting sqref="Q7:Q20">
    <cfRule type="expression" dxfId="56" priority="33" stopIfTrue="1">
      <formula>(S7="")</formula>
    </cfRule>
  </conditionalFormatting>
  <conditionalFormatting sqref="Q29:R29">
    <cfRule type="expression" dxfId="55" priority="121">
      <formula>"$Q$29&lt;2"</formula>
    </cfRule>
  </conditionalFormatting>
  <conditionalFormatting sqref="R7:R20">
    <cfRule type="expression" dxfId="54" priority="32" stopIfTrue="1">
      <formula>(S7="")</formula>
    </cfRule>
  </conditionalFormatting>
  <conditionalFormatting sqref="W7:W20">
    <cfRule type="expression" dxfId="53" priority="15" stopIfTrue="1">
      <formula>W7&lt;&gt;""</formula>
    </cfRule>
  </conditionalFormatting>
  <conditionalFormatting sqref="AA3">
    <cfRule type="expression" dxfId="52" priority="1108" stopIfTrue="1">
      <formula>SUM(AF7:AF43)&gt;42</formula>
    </cfRule>
    <cfRule type="expression" dxfId="51" priority="1107" stopIfTrue="1">
      <formula>SUM(AF7:AF43)&lt;42</formula>
    </cfRule>
  </conditionalFormatting>
  <conditionalFormatting sqref="AA7:AA8">
    <cfRule type="expression" dxfId="50" priority="31" stopIfTrue="1">
      <formula>(AC7="")</formula>
    </cfRule>
  </conditionalFormatting>
  <conditionalFormatting sqref="AA8 AA20">
    <cfRule type="expression" dxfId="49" priority="184" stopIfTrue="1">
      <formula>(NOT(OR(AC8="A",AC8="B",AC8="C",AC8="X",AC8="P",AND(AB8&gt;=0,AB8&lt;=4,ISNUMBER(AB8)))))</formula>
    </cfRule>
  </conditionalFormatting>
  <conditionalFormatting sqref="AA9">
    <cfRule type="expression" dxfId="48" priority="1050" stopIfTrue="1">
      <formula>SUM(AF12:AF14)&gt;3</formula>
    </cfRule>
    <cfRule type="expression" dxfId="47" priority="1049" stopIfTrue="1">
      <formula>SUM(AF12:AF14)&lt;3</formula>
    </cfRule>
  </conditionalFormatting>
  <conditionalFormatting sqref="AA12:AA14">
    <cfRule type="expression" dxfId="46" priority="29" stopIfTrue="1">
      <formula>(AC12="")</formula>
    </cfRule>
  </conditionalFormatting>
  <conditionalFormatting sqref="AA15">
    <cfRule type="expression" dxfId="45" priority="1079" stopIfTrue="1">
      <formula>SUM(AF18:AF19)&gt;6</formula>
    </cfRule>
    <cfRule type="expression" dxfId="44" priority="1078" stopIfTrue="1">
      <formula>SUM(AF18:AF19)&lt;6</formula>
    </cfRule>
  </conditionalFormatting>
  <conditionalFormatting sqref="AA18:AA20">
    <cfRule type="expression" dxfId="43" priority="27" stopIfTrue="1">
      <formula>(AC18="")</formula>
    </cfRule>
  </conditionalFormatting>
  <conditionalFormatting sqref="AA21">
    <cfRule type="expression" dxfId="42" priority="963" stopIfTrue="1">
      <formula>SUM(AA24:AA26)&gt;9</formula>
    </cfRule>
    <cfRule type="expression" dxfId="41" priority="962" stopIfTrue="1">
      <formula>SUM(AA24:AA26)&lt;9</formula>
    </cfRule>
  </conditionalFormatting>
  <conditionalFormatting sqref="AA24:AA26">
    <cfRule type="expression" dxfId="40" priority="25" stopIfTrue="1">
      <formula>(AC24="")</formula>
    </cfRule>
  </conditionalFormatting>
  <conditionalFormatting sqref="AA27">
    <cfRule type="expression" dxfId="39" priority="856" stopIfTrue="1">
      <formula>SUM(AF34:AF40)&lt;18</formula>
    </cfRule>
    <cfRule type="expression" dxfId="38" priority="857" stopIfTrue="1">
      <formula>SUM(AF34:AF40)&gt;18</formula>
    </cfRule>
  </conditionalFormatting>
  <conditionalFormatting sqref="AA30:AA31">
    <cfRule type="expression" dxfId="37" priority="252" stopIfTrue="1">
      <formula>(AC30="")</formula>
    </cfRule>
  </conditionalFormatting>
  <conditionalFormatting sqref="AA34:AA40">
    <cfRule type="expression" dxfId="36" priority="19" stopIfTrue="1">
      <formula>(AC34="")</formula>
    </cfRule>
  </conditionalFormatting>
  <conditionalFormatting sqref="AA41">
    <cfRule type="expression" dxfId="35" priority="39" stopIfTrue="1">
      <formula>SUM(AF42:AF43)&gt;3</formula>
    </cfRule>
    <cfRule type="expression" dxfId="34" priority="38" stopIfTrue="1">
      <formula>SUM(AF42:AF43)&lt;3</formula>
    </cfRule>
  </conditionalFormatting>
  <conditionalFormatting sqref="AA42:AA43">
    <cfRule type="expression" dxfId="33" priority="17" stopIfTrue="1">
      <formula>(AC42="")</formula>
    </cfRule>
  </conditionalFormatting>
  <conditionalFormatting sqref="AA46:AA51">
    <cfRule type="expression" dxfId="32" priority="286" stopIfTrue="1">
      <formula>(AC46="")</formula>
    </cfRule>
  </conditionalFormatting>
  <conditionalFormatting sqref="AA52:AA59">
    <cfRule type="expression" dxfId="31" priority="305" stopIfTrue="1">
      <formula>(AC51="")</formula>
    </cfRule>
  </conditionalFormatting>
  <conditionalFormatting sqref="AA53:AA59">
    <cfRule type="expression" dxfId="30" priority="353" stopIfTrue="1">
      <formula>(NOT(OR(AC52="A",AC52="B",AC52="C",AC52="D",AC52="X",AC52="P",AND(AC52&gt;=0,AC52&lt;=4,ISNUMBER(AC52)))))</formula>
    </cfRule>
  </conditionalFormatting>
  <conditionalFormatting sqref="AA10:AE10">
    <cfRule type="expression" dxfId="29" priority="1064" stopIfTrue="1">
      <formula>SUM(AE13:AE14)&gt;3</formula>
    </cfRule>
    <cfRule type="expression" dxfId="28" priority="1063" stopIfTrue="1">
      <formula>SUM(AE13:AE14)&lt;3</formula>
    </cfRule>
  </conditionalFormatting>
  <conditionalFormatting sqref="AA11:AE11">
    <cfRule type="expression" dxfId="27" priority="1060" stopIfTrue="1">
      <formula>SUM(AE13:AE14)&gt;3</formula>
    </cfRule>
    <cfRule type="expression" dxfId="26" priority="1059" stopIfTrue="1">
      <formula>SUM(AE13:AE14)&lt;3</formula>
    </cfRule>
  </conditionalFormatting>
  <conditionalFormatting sqref="AA16:AE16">
    <cfRule type="expression" dxfId="25" priority="1096" stopIfTrue="1">
      <formula>SUM(AE19:AE19)&gt;6</formula>
    </cfRule>
    <cfRule type="expression" dxfId="24" priority="1095" stopIfTrue="1">
      <formula>SUM(AE19:AE19)&lt;6</formula>
    </cfRule>
  </conditionalFormatting>
  <conditionalFormatting sqref="AA17:AE17">
    <cfRule type="expression" dxfId="23" priority="1092" stopIfTrue="1">
      <formula>SUM(AE19:AE19)&gt;6</formula>
    </cfRule>
    <cfRule type="expression" dxfId="22" priority="1091" stopIfTrue="1">
      <formula>SUM(AE19:AE19)&lt;6</formula>
    </cfRule>
  </conditionalFormatting>
  <conditionalFormatting sqref="AB7:AB8">
    <cfRule type="expression" dxfId="21" priority="30" stopIfTrue="1">
      <formula>(AC7="")</formula>
    </cfRule>
  </conditionalFormatting>
  <conditionalFormatting sqref="AB12:AB14">
    <cfRule type="expression" dxfId="20" priority="28" stopIfTrue="1">
      <formula>(AC12="")</formula>
    </cfRule>
  </conditionalFormatting>
  <conditionalFormatting sqref="AB18:AB20">
    <cfRule type="expression" dxfId="19" priority="26" stopIfTrue="1">
      <formula>(AC18="")</formula>
    </cfRule>
  </conditionalFormatting>
  <conditionalFormatting sqref="AB20">
    <cfRule type="expression" dxfId="18" priority="182" stopIfTrue="1">
      <formula>(NOT(OR(AC20="A",AC20="B",AC20="C",AC20="X",AC20="P",AND(AC20&gt;=0,AC20&lt;=4,ISNUMBER(AC20)))))</formula>
    </cfRule>
  </conditionalFormatting>
  <conditionalFormatting sqref="AB24:AB26">
    <cfRule type="expression" dxfId="17" priority="24" stopIfTrue="1">
      <formula>(AC24="")</formula>
    </cfRule>
  </conditionalFormatting>
  <conditionalFormatting sqref="AB29 AB8 AB44">
    <cfRule type="expression" dxfId="16" priority="214" stopIfTrue="1">
      <formula>(NOT(OR(AC8="A",AC8="B",AC8="C",AC8="X",AC8="P",AND(AC8&gt;=0,AC8&lt;=4,ISNUMBER(AC8)))))</formula>
    </cfRule>
  </conditionalFormatting>
  <conditionalFormatting sqref="AB29:AB31">
    <cfRule type="expression" dxfId="15" priority="213" stopIfTrue="1">
      <formula>(AC29="")</formula>
    </cfRule>
  </conditionalFormatting>
  <conditionalFormatting sqref="AB34:AB40">
    <cfRule type="expression" dxfId="14" priority="18" stopIfTrue="1">
      <formula>(AC34="")</formula>
    </cfRule>
  </conditionalFormatting>
  <conditionalFormatting sqref="AB42:AB44">
    <cfRule type="expression" dxfId="13" priority="16" stopIfTrue="1">
      <formula>(AC42="")</formula>
    </cfRule>
  </conditionalFormatting>
  <conditionalFormatting sqref="AB46:AB51">
    <cfRule type="expression" dxfId="12" priority="285" stopIfTrue="1">
      <formula>(AC46="")</formula>
    </cfRule>
  </conditionalFormatting>
  <conditionalFormatting sqref="AB52:AB53 AB56">
    <cfRule type="expression" dxfId="11" priority="351" stopIfTrue="1">
      <formula>(NOT(OR(AD52="A",AD52="B",AD52="C",AD52="D",AD52="X",AD52="P")))</formula>
    </cfRule>
    <cfRule type="expression" dxfId="10" priority="350" stopIfTrue="1">
      <formula>(AD52="")</formula>
    </cfRule>
  </conditionalFormatting>
  <conditionalFormatting sqref="AF11:AI11">
    <cfRule type="expression" dxfId="9" priority="1055" stopIfTrue="1">
      <formula>SUM(AJ23:AJ25)&lt;3</formula>
    </cfRule>
    <cfRule type="expression" dxfId="8" priority="1056" stopIfTrue="1">
      <formula>SUM(AJ23:AJ25)&gt;3</formula>
    </cfRule>
  </conditionalFormatting>
  <conditionalFormatting sqref="AF17:AI17">
    <cfRule type="expression" dxfId="7" priority="1084" stopIfTrue="1">
      <formula>SUM(AJ12:AJ13)&lt;6</formula>
    </cfRule>
    <cfRule type="expression" dxfId="6" priority="1085" stopIfTrue="1">
      <formula>SUM(AJ12:AJ13)&gt;6</formula>
    </cfRule>
  </conditionalFormatting>
  <conditionalFormatting sqref="AG7">
    <cfRule type="expression" dxfId="5" priority="9" stopIfTrue="1">
      <formula>AG7&lt;&gt;""</formula>
    </cfRule>
  </conditionalFormatting>
  <conditionalFormatting sqref="AG12:AG14">
    <cfRule type="expression" dxfId="4" priority="14" stopIfTrue="1">
      <formula>AG12&lt;&gt;""</formula>
    </cfRule>
  </conditionalFormatting>
  <conditionalFormatting sqref="AG18:AG19">
    <cfRule type="expression" dxfId="3" priority="13" stopIfTrue="1">
      <formula>AG18&lt;&gt;""</formula>
    </cfRule>
  </conditionalFormatting>
  <conditionalFormatting sqref="AG24:AG26">
    <cfRule type="expression" dxfId="2" priority="12" stopIfTrue="1">
      <formula>AG24&lt;&gt;""</formula>
    </cfRule>
  </conditionalFormatting>
  <conditionalFormatting sqref="AG34:AG40">
    <cfRule type="expression" dxfId="1" priority="11" stopIfTrue="1">
      <formula>AG34&lt;&gt;""</formula>
    </cfRule>
  </conditionalFormatting>
  <conditionalFormatting sqref="AG42:AG43">
    <cfRule type="expression" dxfId="0" priority="10" stopIfTrue="1">
      <formula>AG42&lt;&gt;""</formula>
    </cfRule>
  </conditionalFormatting>
  <printOptions horizontalCentered="1" verticalCentered="1"/>
  <pageMargins left="0.3" right="0.3" top="0.2" bottom="0.2" header="0.5" footer="0.5"/>
  <pageSetup scale="97" orientation="landscape" r:id="rId1"/>
  <headerFooter alignWithMargins="0"/>
  <ignoredErrors>
    <ignoredError sqref="S1" numberStoredAsText="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6"/>
  <sheetViews>
    <sheetView showGridLines="0" zoomScale="85" workbookViewId="0">
      <selection activeCell="E7" sqref="E7:F7"/>
    </sheetView>
  </sheetViews>
  <sheetFormatPr baseColWidth="10" defaultColWidth="9.1640625" defaultRowHeight="13" x14ac:dyDescent="0.15"/>
  <cols>
    <col min="1" max="1" width="4" style="18" customWidth="1"/>
    <col min="2" max="2" width="18.5" style="18" customWidth="1"/>
    <col min="3" max="3" width="12" style="18" customWidth="1"/>
    <col min="4" max="4" width="19.5" style="18" customWidth="1"/>
    <col min="5" max="5" width="33.1640625" style="18" customWidth="1"/>
    <col min="6" max="6" width="10.6640625" style="67" customWidth="1"/>
    <col min="7" max="7" width="9.1640625" style="18" hidden="1" customWidth="1"/>
    <col min="8" max="8" width="0.5" style="18" customWidth="1"/>
    <col min="9" max="9" width="9.1640625" style="18" hidden="1" customWidth="1"/>
    <col min="10" max="16384" width="9.1640625" style="18"/>
  </cols>
  <sheetData>
    <row r="1" spans="1:8" s="6" customFormat="1" ht="18.5" customHeight="1" x14ac:dyDescent="0.2">
      <c r="A1" s="127" t="s">
        <v>2</v>
      </c>
      <c r="B1" s="127"/>
      <c r="C1" s="127"/>
      <c r="D1" s="127"/>
      <c r="E1" s="127"/>
      <c r="F1" s="127"/>
      <c r="G1" s="5"/>
      <c r="H1" s="5"/>
    </row>
    <row r="2" spans="1:8" s="8" customFormat="1" ht="16" customHeight="1" x14ac:dyDescent="0.2">
      <c r="A2" s="128" t="s">
        <v>3</v>
      </c>
      <c r="B2" s="128"/>
      <c r="C2" s="128"/>
      <c r="D2" s="128"/>
      <c r="E2" s="128"/>
      <c r="F2" s="128"/>
      <c r="G2" s="7"/>
      <c r="H2" s="7"/>
    </row>
    <row r="3" spans="1:8" s="8" customFormat="1" ht="14.75" customHeight="1" x14ac:dyDescent="0.2">
      <c r="A3" s="128" t="s">
        <v>61</v>
      </c>
      <c r="B3" s="128"/>
      <c r="C3" s="128"/>
      <c r="D3" s="128"/>
      <c r="E3" s="128"/>
      <c r="F3" s="128"/>
      <c r="G3" s="7"/>
      <c r="H3" s="7"/>
    </row>
    <row r="4" spans="1:8" s="8" customFormat="1" ht="16" x14ac:dyDescent="0.2">
      <c r="A4" s="9"/>
      <c r="B4" s="9"/>
      <c r="C4" s="9"/>
      <c r="D4" s="9"/>
      <c r="E4" s="9"/>
      <c r="F4" s="45"/>
      <c r="G4" s="7"/>
      <c r="H4" s="7"/>
    </row>
    <row r="5" spans="1:8" s="8" customFormat="1" ht="30.75" customHeight="1" x14ac:dyDescent="0.2">
      <c r="A5" s="9"/>
      <c r="B5" s="9"/>
      <c r="C5" s="9"/>
      <c r="D5" s="9"/>
      <c r="E5" s="9"/>
      <c r="F5" s="45"/>
      <c r="G5" s="7"/>
      <c r="H5" s="7"/>
    </row>
    <row r="6" spans="1:8" s="8" customFormat="1" ht="18" x14ac:dyDescent="0.2">
      <c r="A6" s="10" t="s">
        <v>4</v>
      </c>
      <c r="B6" s="11"/>
      <c r="C6" s="11"/>
      <c r="D6" s="11"/>
      <c r="E6" s="10" t="s">
        <v>5</v>
      </c>
      <c r="F6" s="45"/>
      <c r="G6" s="7"/>
      <c r="H6" s="7"/>
    </row>
    <row r="7" spans="1:8" s="8" customFormat="1" ht="18" x14ac:dyDescent="0.2">
      <c r="A7" s="9"/>
      <c r="B7" s="129" t="str">
        <f>'ANSI-BPLW'!B1:Q1</f>
        <v>LNAME, FNAME</v>
      </c>
      <c r="C7" s="129"/>
      <c r="D7" s="129"/>
      <c r="E7" s="130"/>
      <c r="F7" s="131"/>
      <c r="G7" s="7"/>
      <c r="H7" s="7"/>
    </row>
    <row r="8" spans="1:8" s="8" customFormat="1" ht="10.5" customHeight="1" x14ac:dyDescent="0.2">
      <c r="A8" s="19"/>
      <c r="B8" s="19"/>
      <c r="C8" s="19"/>
      <c r="D8" s="19"/>
      <c r="E8" s="19"/>
      <c r="F8" s="45"/>
      <c r="G8" s="7"/>
      <c r="H8" s="7"/>
    </row>
    <row r="9" spans="1:8" s="8" customFormat="1" ht="18" x14ac:dyDescent="0.2">
      <c r="A9" s="20" t="s">
        <v>6</v>
      </c>
      <c r="B9" s="21"/>
      <c r="C9" s="21"/>
      <c r="D9" s="21"/>
      <c r="E9" s="20" t="s">
        <v>7</v>
      </c>
      <c r="F9" s="45"/>
      <c r="G9" s="7"/>
      <c r="H9" s="7"/>
    </row>
    <row r="10" spans="1:8" s="8" customFormat="1" ht="18.5" customHeight="1" x14ac:dyDescent="0.2">
      <c r="A10" s="19"/>
      <c r="B10" s="132" t="str">
        <f>'ANSI-BPLW'!S1</f>
        <v>00000000</v>
      </c>
      <c r="C10" s="132"/>
      <c r="D10" s="132"/>
      <c r="E10" s="76">
        <f>'ANSI-BPLW'!Q22</f>
        <v>0</v>
      </c>
      <c r="F10" s="45"/>
      <c r="G10" s="7"/>
      <c r="H10" s="7"/>
    </row>
    <row r="11" spans="1:8" s="8" customFormat="1" ht="18" x14ac:dyDescent="0.2">
      <c r="A11" s="10"/>
      <c r="B11" s="11"/>
      <c r="C11" s="11"/>
      <c r="D11" s="11"/>
      <c r="E11" s="13"/>
      <c r="F11" s="45"/>
      <c r="G11" s="7"/>
      <c r="H11" s="7"/>
    </row>
    <row r="12" spans="1:8" s="8" customFormat="1" ht="18" x14ac:dyDescent="0.2">
      <c r="A12" s="10" t="s">
        <v>8</v>
      </c>
      <c r="B12" s="9"/>
      <c r="C12" s="9"/>
      <c r="D12" s="9"/>
      <c r="E12" s="10" t="s">
        <v>9</v>
      </c>
      <c r="F12" s="65"/>
      <c r="G12" s="7"/>
      <c r="H12" s="7"/>
    </row>
    <row r="13" spans="1:8" s="8" customFormat="1" ht="18" x14ac:dyDescent="0.2">
      <c r="A13" s="60"/>
      <c r="B13" s="133"/>
      <c r="C13" s="133"/>
      <c r="D13" s="133"/>
      <c r="E13" s="134" t="str">
        <f>'ANSI-BPLW'!Z1</f>
        <v>ANSI-BPLW</v>
      </c>
      <c r="F13" s="134"/>
      <c r="G13" s="135"/>
      <c r="H13" s="7"/>
    </row>
    <row r="14" spans="1:8" s="8" customFormat="1" ht="10.5" customHeight="1" x14ac:dyDescent="0.2">
      <c r="A14" s="9"/>
      <c r="B14" s="136"/>
      <c r="C14" s="136"/>
      <c r="D14" s="45"/>
      <c r="E14" s="9"/>
      <c r="F14" s="45"/>
      <c r="G14" s="7"/>
      <c r="H14" s="7"/>
    </row>
    <row r="15" spans="1:8" s="8" customFormat="1" ht="18" x14ac:dyDescent="0.2">
      <c r="A15" s="10" t="s">
        <v>10</v>
      </c>
      <c r="B15" s="11"/>
      <c r="C15" s="11"/>
      <c r="D15" s="11"/>
      <c r="E15" s="10" t="s">
        <v>11</v>
      </c>
      <c r="F15" s="45"/>
      <c r="G15" s="7"/>
      <c r="H15" s="7"/>
    </row>
    <row r="16" spans="1:8" s="8" customFormat="1" ht="18" x14ac:dyDescent="0.2">
      <c r="A16" s="9"/>
      <c r="B16" s="129" t="str">
        <f>'ANSI-BPLW'!AG1</f>
        <v>ADVISOR</v>
      </c>
      <c r="C16" s="129"/>
      <c r="D16" s="12"/>
      <c r="E16" s="70" t="str">
        <f>'ANSI-BPLW'!Q25</f>
        <v>N/A</v>
      </c>
      <c r="F16" s="45"/>
      <c r="G16" s="7"/>
      <c r="H16" s="7"/>
    </row>
    <row r="17" spans="1:8" s="8" customFormat="1" ht="10.5" customHeight="1" x14ac:dyDescent="0.2">
      <c r="A17" s="9"/>
      <c r="B17" s="9"/>
      <c r="C17" s="9"/>
      <c r="D17" s="9"/>
      <c r="E17" s="9"/>
      <c r="F17" s="45"/>
      <c r="G17" s="7"/>
      <c r="H17" s="7"/>
    </row>
    <row r="18" spans="1:8" s="8" customFormat="1" ht="18" x14ac:dyDescent="0.2">
      <c r="A18" s="10"/>
      <c r="B18" s="137" t="s">
        <v>12</v>
      </c>
      <c r="C18" s="137"/>
      <c r="D18" s="137"/>
      <c r="E18" s="10" t="s">
        <v>62</v>
      </c>
      <c r="F18" s="45"/>
      <c r="G18" s="7"/>
      <c r="H18" s="7"/>
    </row>
    <row r="19" spans="1:8" s="8" customFormat="1" ht="16" customHeight="1" x14ac:dyDescent="0.2">
      <c r="A19" s="9"/>
      <c r="B19" s="137"/>
      <c r="C19" s="137"/>
      <c r="D19" s="137"/>
      <c r="E19" s="70" t="str">
        <f>'ANSI-BPLW'!Q29</f>
        <v>N/A</v>
      </c>
      <c r="F19" s="45"/>
      <c r="G19" s="7"/>
      <c r="H19" s="7"/>
    </row>
    <row r="20" spans="1:8" s="8" customFormat="1" ht="21.25" customHeight="1" x14ac:dyDescent="0.2">
      <c r="A20" s="10" t="s">
        <v>49</v>
      </c>
      <c r="B20" s="11"/>
      <c r="C20" s="71">
        <f>'ANSI-BPLW'!Q24</f>
        <v>0</v>
      </c>
      <c r="D20" s="62"/>
      <c r="E20" s="9" t="s">
        <v>63</v>
      </c>
      <c r="F20" s="80">
        <f>'ANSI-BPLW'!Q26</f>
        <v>0</v>
      </c>
      <c r="G20" s="7"/>
      <c r="H20" s="7"/>
    </row>
    <row r="21" spans="1:8" s="8" customFormat="1" ht="18" x14ac:dyDescent="0.2">
      <c r="A21" s="10" t="s">
        <v>13</v>
      </c>
      <c r="B21" s="11"/>
      <c r="C21" s="126"/>
      <c r="D21" s="126"/>
      <c r="E21" s="9" t="s">
        <v>64</v>
      </c>
      <c r="F21" s="80">
        <f>'ANSI-BPLW'!Q28</f>
        <v>0</v>
      </c>
      <c r="G21" s="7"/>
      <c r="H21" s="7"/>
    </row>
    <row r="22" spans="1:8" s="8" customFormat="1" ht="5.25" customHeight="1" x14ac:dyDescent="0.2">
      <c r="A22" s="9"/>
      <c r="B22" s="9"/>
      <c r="C22" s="9"/>
      <c r="D22" s="9"/>
      <c r="E22" s="9"/>
      <c r="F22" s="45"/>
      <c r="G22" s="7"/>
      <c r="H22" s="7"/>
    </row>
    <row r="23" spans="1:8" s="8" customFormat="1" ht="18" x14ac:dyDescent="0.2">
      <c r="A23" s="10" t="s">
        <v>14</v>
      </c>
      <c r="B23" s="9"/>
      <c r="C23" s="9"/>
      <c r="D23" s="62"/>
      <c r="E23" s="9"/>
      <c r="F23" s="45"/>
      <c r="G23" s="7"/>
      <c r="H23" s="7"/>
    </row>
    <row r="24" spans="1:8" s="8" customFormat="1" ht="3.25" customHeight="1" x14ac:dyDescent="0.2">
      <c r="A24" s="11"/>
      <c r="B24" s="9"/>
      <c r="C24" s="9"/>
      <c r="D24" s="9"/>
      <c r="E24" s="9"/>
      <c r="F24" s="45"/>
      <c r="G24" s="7"/>
      <c r="H24" s="7"/>
    </row>
    <row r="25" spans="1:8" s="8" customFormat="1" ht="48.75" customHeight="1" x14ac:dyDescent="0.2">
      <c r="A25" s="14"/>
      <c r="B25" s="139"/>
      <c r="C25" s="140"/>
      <c r="D25" s="140"/>
      <c r="E25" s="140"/>
      <c r="F25" s="140"/>
      <c r="G25" s="7"/>
      <c r="H25" s="7"/>
    </row>
    <row r="26" spans="1:8" s="8" customFormat="1" ht="3.25" customHeight="1" x14ac:dyDescent="0.2">
      <c r="A26" s="9"/>
      <c r="B26" s="9"/>
      <c r="C26" s="9"/>
      <c r="D26" s="9"/>
      <c r="E26" s="9"/>
      <c r="F26" s="45"/>
      <c r="G26" s="7"/>
      <c r="H26" s="7"/>
    </row>
    <row r="27" spans="1:8" s="8" customFormat="1" ht="23.75" customHeight="1" x14ac:dyDescent="0.2">
      <c r="A27" s="10" t="s">
        <v>15</v>
      </c>
      <c r="B27" s="9"/>
      <c r="C27" s="9"/>
      <c r="D27" s="63"/>
      <c r="E27" s="9" t="s">
        <v>65</v>
      </c>
      <c r="F27" s="45"/>
      <c r="G27" s="7"/>
      <c r="H27" s="7"/>
    </row>
    <row r="28" spans="1:8" s="8" customFormat="1" ht="21.25" hidden="1" customHeight="1" x14ac:dyDescent="0.2">
      <c r="A28" s="9"/>
      <c r="B28" s="141"/>
      <c r="C28" s="141"/>
      <c r="D28" s="58"/>
      <c r="E28" s="9"/>
      <c r="F28" s="45"/>
      <c r="G28" s="7"/>
      <c r="H28" s="7"/>
    </row>
    <row r="29" spans="1:8" s="8" customFormat="1" ht="19.5" customHeight="1" x14ac:dyDescent="0.2">
      <c r="A29" s="64"/>
      <c r="B29" s="142"/>
      <c r="C29" s="142"/>
      <c r="D29" s="142"/>
      <c r="E29" s="143"/>
      <c r="F29" s="143"/>
      <c r="G29" s="7"/>
      <c r="H29" s="7"/>
    </row>
    <row r="30" spans="1:8" s="8" customFormat="1" ht="7" customHeight="1" x14ac:dyDescent="0.2">
      <c r="A30" s="10"/>
      <c r="B30" s="9"/>
      <c r="C30" s="9"/>
      <c r="D30" s="65"/>
      <c r="E30" s="9"/>
      <c r="F30" s="45"/>
      <c r="G30" s="7"/>
      <c r="H30" s="7"/>
    </row>
    <row r="31" spans="1:8" s="8" customFormat="1" ht="19.5" customHeight="1" x14ac:dyDescent="0.2">
      <c r="A31" s="10" t="s">
        <v>16</v>
      </c>
      <c r="B31" s="9"/>
      <c r="C31" s="9"/>
      <c r="D31" s="15"/>
      <c r="E31" s="61"/>
      <c r="F31" s="45"/>
      <c r="G31" s="7"/>
      <c r="H31" s="7"/>
    </row>
    <row r="32" spans="1:8" s="8" customFormat="1" ht="16" customHeight="1" x14ac:dyDescent="0.2">
      <c r="A32" s="9"/>
      <c r="B32" s="13"/>
      <c r="C32" s="10"/>
      <c r="D32" s="10"/>
      <c r="E32" s="9" t="s">
        <v>50</v>
      </c>
      <c r="F32" s="45"/>
      <c r="G32" s="7"/>
      <c r="H32" s="7"/>
    </row>
    <row r="33" spans="1:9" s="8" customFormat="1" ht="7" customHeight="1" x14ac:dyDescent="0.2">
      <c r="A33" s="9"/>
      <c r="B33" s="10"/>
      <c r="C33" s="10"/>
      <c r="D33" s="10"/>
      <c r="E33" s="9"/>
      <c r="F33" s="45"/>
      <c r="G33" s="7"/>
      <c r="H33" s="7"/>
    </row>
    <row r="34" spans="1:9" s="8" customFormat="1" ht="16.5" customHeight="1" x14ac:dyDescent="0.2">
      <c r="A34" s="9"/>
      <c r="B34" s="9"/>
      <c r="C34" s="9"/>
      <c r="D34" s="9"/>
      <c r="E34" s="9"/>
      <c r="F34" s="45"/>
      <c r="G34" s="7"/>
      <c r="H34" s="7"/>
    </row>
    <row r="35" spans="1:9" s="8" customFormat="1" ht="16" x14ac:dyDescent="0.2">
      <c r="A35" s="9"/>
      <c r="B35" s="9"/>
      <c r="C35" s="9"/>
      <c r="D35" s="9"/>
      <c r="E35" s="9"/>
      <c r="F35" s="45"/>
      <c r="G35" s="7"/>
      <c r="H35" s="7"/>
    </row>
    <row r="36" spans="1:9" s="8" customFormat="1" ht="16" x14ac:dyDescent="0.2">
      <c r="A36" s="9"/>
      <c r="B36" s="9"/>
      <c r="C36" s="9"/>
      <c r="D36" s="9"/>
      <c r="E36" s="9"/>
      <c r="F36" s="45"/>
      <c r="G36" s="7"/>
      <c r="H36" s="7"/>
    </row>
    <row r="37" spans="1:9" ht="19.5" customHeight="1" x14ac:dyDescent="0.2">
      <c r="A37" s="9"/>
      <c r="B37" s="9"/>
      <c r="C37" s="9"/>
      <c r="D37" s="9"/>
      <c r="E37" s="16"/>
      <c r="F37" s="66"/>
      <c r="G37" s="17"/>
      <c r="H37" s="17"/>
    </row>
    <row r="38" spans="1:9" ht="18" x14ac:dyDescent="0.2">
      <c r="A38" s="10" t="s">
        <v>51</v>
      </c>
      <c r="B38" s="16"/>
      <c r="C38" s="16"/>
      <c r="D38" s="16"/>
      <c r="E38" s="66"/>
      <c r="F38" s="66"/>
      <c r="G38" s="17"/>
      <c r="H38" s="17"/>
    </row>
    <row r="39" spans="1:9" ht="16" x14ac:dyDescent="0.2">
      <c r="A39" s="16"/>
      <c r="B39" s="138" t="s">
        <v>66</v>
      </c>
      <c r="C39" s="138"/>
      <c r="D39" s="138"/>
      <c r="E39" s="138"/>
      <c r="F39" s="138"/>
      <c r="G39" s="138"/>
      <c r="H39" s="138"/>
      <c r="I39" s="138"/>
    </row>
    <row r="40" spans="1:9" x14ac:dyDescent="0.15">
      <c r="A40" s="16"/>
      <c r="B40" s="16"/>
      <c r="C40" s="16"/>
      <c r="D40" s="16"/>
      <c r="E40" s="16"/>
      <c r="F40" s="66"/>
      <c r="G40" s="17"/>
      <c r="H40" s="17"/>
    </row>
    <row r="41" spans="1:9" ht="3.75" customHeight="1" x14ac:dyDescent="0.15">
      <c r="A41" s="16"/>
      <c r="B41" s="16"/>
      <c r="C41" s="16"/>
      <c r="D41" s="16"/>
      <c r="E41" s="66"/>
      <c r="F41" s="66"/>
      <c r="G41" s="17"/>
      <c r="H41" s="17"/>
    </row>
    <row r="42" spans="1:9" ht="14.75" customHeight="1" x14ac:dyDescent="0.2">
      <c r="A42" s="16"/>
      <c r="B42" s="138" t="s">
        <v>55</v>
      </c>
      <c r="C42" s="138"/>
      <c r="D42" s="138"/>
      <c r="E42" s="138"/>
      <c r="F42" s="138"/>
      <c r="G42" s="138"/>
      <c r="H42" s="138"/>
      <c r="I42" s="138"/>
    </row>
    <row r="43" spans="1:9" x14ac:dyDescent="0.15">
      <c r="C43" s="66"/>
      <c r="D43" s="66"/>
    </row>
    <row r="44" spans="1:9" x14ac:dyDescent="0.15">
      <c r="E44" s="66"/>
      <c r="F44" s="66"/>
    </row>
    <row r="45" spans="1:9" ht="13.75" customHeight="1" x14ac:dyDescent="0.2">
      <c r="B45" s="138" t="s">
        <v>56</v>
      </c>
      <c r="C45" s="138"/>
      <c r="D45" s="138"/>
      <c r="E45" s="138"/>
      <c r="F45" s="138"/>
      <c r="G45" s="138"/>
      <c r="H45" s="138"/>
      <c r="I45" s="138"/>
    </row>
    <row r="46" spans="1:9" x14ac:dyDescent="0.15">
      <c r="C46" s="67"/>
      <c r="D46" s="67"/>
    </row>
  </sheetData>
  <sheetProtection algorithmName="SHA-512" hashValue="FFwSFv2MEpHehv61SiM1ZJm3wdKxui6DUHrJs49/Se85XhqrhwW2Ys0kG4Qy0KWamnC8NFZWhvyJQP+3bsMxUg==" saltValue="JyIkaFEBvaUs++LTObjKug==" spinCount="100000" sheet="1" objects="1" scenarios="1"/>
  <mergeCells count="19">
    <mergeCell ref="B45:I45"/>
    <mergeCell ref="B25:F25"/>
    <mergeCell ref="B28:C28"/>
    <mergeCell ref="B29:D29"/>
    <mergeCell ref="E29:F29"/>
    <mergeCell ref="B39:I39"/>
    <mergeCell ref="B42:I42"/>
    <mergeCell ref="C21:D21"/>
    <mergeCell ref="A1:F1"/>
    <mergeCell ref="A2:F2"/>
    <mergeCell ref="A3:F3"/>
    <mergeCell ref="B7:D7"/>
    <mergeCell ref="E7:F7"/>
    <mergeCell ref="B10:D10"/>
    <mergeCell ref="B13:D13"/>
    <mergeCell ref="E13:G13"/>
    <mergeCell ref="B14:C14"/>
    <mergeCell ref="B16:C16"/>
    <mergeCell ref="B18:D19"/>
  </mergeCells>
  <pageMargins left="0.45" right="0.4" top="0.35" bottom="0.5" header="0.38"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
  <sheetViews>
    <sheetView workbookViewId="0">
      <selection activeCell="A2" sqref="A2"/>
    </sheetView>
  </sheetViews>
  <sheetFormatPr baseColWidth="10" defaultColWidth="8.83203125" defaultRowHeight="14.75" customHeight="1" x14ac:dyDescent="0.15"/>
  <cols>
    <col min="1" max="1" width="10.5" style="2" customWidth="1"/>
    <col min="2" max="2" width="86.5" style="3" customWidth="1"/>
  </cols>
  <sheetData>
    <row r="1" spans="1:2" ht="25.25" customHeight="1" thickBot="1" x14ac:dyDescent="0.2">
      <c r="A1" s="4" t="s">
        <v>0</v>
      </c>
      <c r="B1" s="1" t="s">
        <v>1</v>
      </c>
    </row>
  </sheetData>
  <pageMargins left="0.5" right="0.5" top="0.5" bottom="0.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ANSI-BPLW</vt:lpstr>
      <vt:lpstr>GRAD CHECK</vt:lpstr>
      <vt:lpstr>ADVISOR'S NOTES</vt:lpstr>
      <vt:lpstr>'ANSI-BPLW'!Print_Area</vt:lpstr>
      <vt:lpstr>'GRAD CHECK'!Print_Area</vt:lpstr>
    </vt:vector>
  </TitlesOfParts>
  <Company>Oklahoma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tiers@okstate.edu</dc:creator>
  <cp:lastModifiedBy>Kilschautzky, Anastasia</cp:lastModifiedBy>
  <cp:lastPrinted>2022-07-19T21:00:53Z</cp:lastPrinted>
  <dcterms:created xsi:type="dcterms:W3CDTF">2011-07-12T20:37:04Z</dcterms:created>
  <dcterms:modified xsi:type="dcterms:W3CDTF">2024-09-04T16:55:09Z</dcterms:modified>
</cp:coreProperties>
</file>