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1"/>
  <workbookPr defaultThemeVersion="124226"/>
  <mc:AlternateContent xmlns:mc="http://schemas.openxmlformats.org/markup-compatibility/2006">
    <mc:Choice Requires="x15">
      <x15ac:absPath xmlns:x15ac="http://schemas.microsoft.com/office/spreadsheetml/2010/11/ac" url="/Users/torsten/Downloads/Fergusin College Fin4 and Degree Plans/"/>
    </mc:Choice>
  </mc:AlternateContent>
  <xr:revisionPtr revIDLastSave="0" documentId="8_{9DAFE822-316D-F04C-98A0-80E20EB8D3B2}" xr6:coauthVersionLast="47" xr6:coauthVersionMax="47" xr10:uidLastSave="{00000000-0000-0000-0000-000000000000}"/>
  <bookViews>
    <workbookView xWindow="16560" yWindow="500" windowWidth="21840" windowHeight="13020" xr2:uid="{00000000-000D-0000-FFFF-FFFF00000000}"/>
  </bookViews>
  <sheets>
    <sheet name="ENTO-BFRN" sheetId="3" r:id="rId1"/>
    <sheet name="GRAD CHECK" sheetId="5" r:id="rId2"/>
    <sheet name="ADVISOR'S NOTES" sheetId="1" r:id="rId3"/>
  </sheets>
  <definedNames>
    <definedName name="_xlnm.Print_Area" localSheetId="0">'ENTO-BFRN'!$A$1:$AJ$43</definedName>
    <definedName name="_xlnm.Print_Area" localSheetId="1">'GRAD CHECK'!$A$1:$I$46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5" i="3" l="1"/>
  <c r="F15" i="3"/>
  <c r="E15" i="3"/>
  <c r="O43" i="3"/>
  <c r="N43" i="3"/>
  <c r="M43" i="3"/>
  <c r="O42" i="3"/>
  <c r="N42" i="3"/>
  <c r="M42" i="3"/>
  <c r="O41" i="3"/>
  <c r="N41" i="3"/>
  <c r="M41" i="3"/>
  <c r="O40" i="3"/>
  <c r="N40" i="3"/>
  <c r="M40" i="3"/>
  <c r="O39" i="3"/>
  <c r="N39" i="3"/>
  <c r="M39" i="3"/>
  <c r="O38" i="3"/>
  <c r="N38" i="3"/>
  <c r="M38" i="3"/>
  <c r="O37" i="3"/>
  <c r="N37" i="3"/>
  <c r="M37" i="3"/>
  <c r="O36" i="3"/>
  <c r="N36" i="3"/>
  <c r="M36" i="3"/>
  <c r="O35" i="3"/>
  <c r="N35" i="3"/>
  <c r="M35" i="3"/>
  <c r="O34" i="3"/>
  <c r="N34" i="3"/>
  <c r="M34" i="3"/>
  <c r="O33" i="3"/>
  <c r="N33" i="3"/>
  <c r="M33" i="3"/>
  <c r="O32" i="3"/>
  <c r="N32" i="3"/>
  <c r="M32" i="3"/>
  <c r="O31" i="3"/>
  <c r="N31" i="3"/>
  <c r="M31" i="3"/>
  <c r="O30" i="3"/>
  <c r="N30" i="3"/>
  <c r="M30" i="3"/>
  <c r="O29" i="3"/>
  <c r="N29" i="3"/>
  <c r="M29" i="3"/>
  <c r="O28" i="3"/>
  <c r="N28" i="3"/>
  <c r="M28" i="3"/>
  <c r="G43" i="3"/>
  <c r="F43" i="3"/>
  <c r="E43" i="3"/>
  <c r="G42" i="3"/>
  <c r="F42" i="3"/>
  <c r="E42" i="3"/>
  <c r="G41" i="3"/>
  <c r="F41" i="3"/>
  <c r="E41" i="3"/>
  <c r="G40" i="3"/>
  <c r="F40" i="3"/>
  <c r="E40" i="3"/>
  <c r="G39" i="3"/>
  <c r="F39" i="3"/>
  <c r="E39" i="3"/>
  <c r="G38" i="3"/>
  <c r="F38" i="3"/>
  <c r="E38" i="3"/>
  <c r="G37" i="3"/>
  <c r="F37" i="3"/>
  <c r="E37" i="3"/>
  <c r="G36" i="3"/>
  <c r="F36" i="3"/>
  <c r="E36" i="3"/>
  <c r="G35" i="3"/>
  <c r="F35" i="3"/>
  <c r="E35" i="3"/>
  <c r="G34" i="3"/>
  <c r="F34" i="3"/>
  <c r="E34" i="3"/>
  <c r="G33" i="3"/>
  <c r="F33" i="3"/>
  <c r="E33" i="3"/>
  <c r="G32" i="3"/>
  <c r="F32" i="3"/>
  <c r="E32" i="3"/>
  <c r="G31" i="3"/>
  <c r="F31" i="3"/>
  <c r="E31" i="3"/>
  <c r="G30" i="3"/>
  <c r="F30" i="3"/>
  <c r="E30" i="3"/>
  <c r="G29" i="3"/>
  <c r="F29" i="3"/>
  <c r="E29" i="3"/>
  <c r="G28" i="3"/>
  <c r="F28" i="3"/>
  <c r="E28" i="3"/>
  <c r="AF28" i="3" l="1"/>
  <c r="AE28" i="3"/>
  <c r="AD28" i="3"/>
  <c r="E10" i="5" l="1"/>
  <c r="G22" i="3" l="1"/>
  <c r="F22" i="3"/>
  <c r="E22" i="3"/>
  <c r="G21" i="3"/>
  <c r="F21" i="3"/>
  <c r="E21" i="3"/>
  <c r="G20" i="3"/>
  <c r="F20" i="3"/>
  <c r="E20" i="3"/>
  <c r="G19" i="3"/>
  <c r="F19" i="3"/>
  <c r="E19" i="3"/>
  <c r="G18" i="3"/>
  <c r="F18" i="3"/>
  <c r="E18" i="3"/>
  <c r="G17" i="3"/>
  <c r="F17" i="3"/>
  <c r="E17" i="3"/>
  <c r="G16" i="3"/>
  <c r="F16" i="3"/>
  <c r="E16" i="3"/>
  <c r="G14" i="3"/>
  <c r="F14" i="3"/>
  <c r="E14" i="3"/>
  <c r="G13" i="3"/>
  <c r="F13" i="3"/>
  <c r="E13" i="3"/>
  <c r="G12" i="3"/>
  <c r="F12" i="3"/>
  <c r="E12" i="3"/>
  <c r="G11" i="3"/>
  <c r="F11" i="3"/>
  <c r="E11" i="3"/>
  <c r="G10" i="3"/>
  <c r="F10" i="3"/>
  <c r="E10" i="3"/>
  <c r="G9" i="3"/>
  <c r="F9" i="3"/>
  <c r="E9" i="3"/>
  <c r="G8" i="3"/>
  <c r="F8" i="3"/>
  <c r="E8" i="3"/>
  <c r="V8" i="3" l="1"/>
  <c r="U8" i="3"/>
  <c r="T8" i="3"/>
  <c r="V11" i="3"/>
  <c r="U11" i="3"/>
  <c r="T11" i="3"/>
  <c r="V12" i="3"/>
  <c r="U12" i="3"/>
  <c r="T12" i="3"/>
  <c r="AF26" i="3" l="1"/>
  <c r="AE26" i="3"/>
  <c r="AD26" i="3"/>
  <c r="AF32" i="3" l="1"/>
  <c r="AE32" i="3"/>
  <c r="AD32" i="3"/>
  <c r="AF31" i="3"/>
  <c r="AE31" i="3"/>
  <c r="AD31" i="3"/>
  <c r="AF30" i="3"/>
  <c r="AE30" i="3"/>
  <c r="AD30" i="3"/>
  <c r="AF18" i="3"/>
  <c r="AE18" i="3"/>
  <c r="AD18" i="3"/>
  <c r="AF17" i="3"/>
  <c r="AE17" i="3"/>
  <c r="AD17" i="3"/>
  <c r="AD21" i="3"/>
  <c r="AE21" i="3"/>
  <c r="AF21" i="3"/>
  <c r="AF25" i="3" l="1"/>
  <c r="AE25" i="3"/>
  <c r="AD25" i="3"/>
  <c r="B16" i="5" l="1"/>
  <c r="E13" i="5"/>
  <c r="B10" i="5"/>
  <c r="B7" i="5"/>
  <c r="AD24" i="3" l="1"/>
  <c r="AF42" i="3" l="1"/>
  <c r="AE42" i="3"/>
  <c r="AD42" i="3"/>
  <c r="V13" i="3"/>
  <c r="U13" i="3"/>
  <c r="T13" i="3"/>
  <c r="V10" i="3"/>
  <c r="U10" i="3"/>
  <c r="T10" i="3"/>
  <c r="V9" i="3"/>
  <c r="U9" i="3"/>
  <c r="T9" i="3"/>
  <c r="AF13" i="3" l="1"/>
  <c r="AE13" i="3"/>
  <c r="AD13" i="3"/>
  <c r="AF12" i="3"/>
  <c r="AE12" i="3"/>
  <c r="AD12" i="3"/>
  <c r="AD14" i="3"/>
  <c r="AE14" i="3"/>
  <c r="AF14" i="3"/>
  <c r="AF40" i="3" l="1"/>
  <c r="AE40" i="3"/>
  <c r="AD40" i="3"/>
  <c r="AF27" i="3" l="1"/>
  <c r="AE27" i="3"/>
  <c r="AD27" i="3"/>
  <c r="AF24" i="3"/>
  <c r="AE24" i="3"/>
  <c r="AF37" i="3" l="1"/>
  <c r="AE37" i="3"/>
  <c r="AD37" i="3"/>
  <c r="AF41" i="3"/>
  <c r="AE41" i="3"/>
  <c r="AD41" i="3"/>
  <c r="AF36" i="3" l="1"/>
  <c r="AE36" i="3"/>
  <c r="AD36" i="3"/>
  <c r="AF35" i="3"/>
  <c r="AE35" i="3"/>
  <c r="AD35" i="3"/>
  <c r="AF9" i="3"/>
  <c r="AE9" i="3"/>
  <c r="AD9" i="3"/>
  <c r="AF8" i="3"/>
  <c r="Q20" i="3" s="1"/>
  <c r="F20" i="5" s="1"/>
  <c r="AE8" i="3"/>
  <c r="Q21" i="3" s="1"/>
  <c r="AD8" i="3"/>
  <c r="V7" i="3"/>
  <c r="U7" i="3"/>
  <c r="T7" i="3"/>
  <c r="G7" i="3"/>
  <c r="F7" i="3"/>
  <c r="E7" i="3"/>
  <c r="Q18" i="3" l="1"/>
  <c r="C20" i="5" s="1"/>
  <c r="Q22" i="3"/>
  <c r="F21" i="5" s="1"/>
  <c r="Q19" i="3"/>
  <c r="E16" i="5" s="1"/>
  <c r="Q23" i="3" l="1"/>
  <c r="E1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Patty hood</author>
    <author>Windows User</author>
    <author>Hood, Patty</author>
    <author>Tiers</author>
    <author>Mangold, Rose</author>
    <author>Salas, Anna M</author>
  </authors>
  <commentList>
    <comment ref="C7" authorId="0" shapeId="0" xr:uid="{00000000-0006-0000-0000-000001000000}">
      <text>
        <r>
          <rPr>
            <sz val="9"/>
            <color indexed="81"/>
            <rFont val="Tahoma"/>
            <family val="2"/>
          </rPr>
          <t>or 1313</t>
        </r>
      </text>
    </comment>
    <comment ref="C8" authorId="0" shapeId="0" xr:uid="{00000000-0006-0000-0000-000002000000}">
      <text>
        <r>
          <rPr>
            <sz val="9"/>
            <color indexed="81"/>
            <rFont val="Tahoma"/>
            <family val="2"/>
          </rPr>
          <t>or 1413 or 3323</t>
        </r>
      </text>
    </comment>
    <comment ref="AC8" authorId="1" shapeId="0" xr:uid="{00000000-0006-0000-0000-000003000000}">
      <text>
        <r>
          <rPr>
            <sz val="9"/>
            <color indexed="81"/>
            <rFont val="Tahoma"/>
            <family val="2"/>
          </rPr>
          <t>or 4854 or 4464</t>
        </r>
      </text>
    </comment>
    <comment ref="C9" authorId="0" shapeId="0" xr:uid="{00000000-0006-0000-0000-000004000000}">
      <text>
        <r>
          <rPr>
            <sz val="9"/>
            <color indexed="81"/>
            <rFont val="Tahoma"/>
            <family val="2"/>
          </rPr>
          <t>or 1483 or 1493</t>
        </r>
      </text>
    </comment>
    <comment ref="S9" authorId="0" shapeId="0" xr:uid="{00000000-0006-0000-0000-000005000000}">
      <text>
        <r>
          <rPr>
            <sz val="9"/>
            <color indexed="81"/>
            <rFont val="Tahoma"/>
            <family val="2"/>
          </rPr>
          <t>ANSI 1023 &amp; 1021 or 1124, BIOC 2344, ENVR 1113, FDSC 1133, HORT 1013, LA 1013, NREM 1014, 1113, or 2013, PLNT 1213, SOIL 2124</t>
        </r>
      </text>
    </comment>
    <comment ref="AC9" authorId="1" shapeId="0" xr:uid="{00000000-0006-0000-0000-000006000000}">
      <text>
        <r>
          <rPr>
            <sz val="9"/>
            <color indexed="81"/>
            <rFont val="Tahoma"/>
            <family val="2"/>
          </rPr>
          <t>or 4854</t>
        </r>
      </text>
    </comment>
    <comment ref="C11" authorId="0" shapeId="0" xr:uid="{00000000-0006-0000-0000-000007000000}">
      <text>
        <r>
          <rPr>
            <sz val="9"/>
            <color indexed="81"/>
            <rFont val="Tahoma"/>
            <family val="2"/>
          </rPr>
          <t>or 1613 or 2103</t>
        </r>
      </text>
    </comment>
    <comment ref="S12" authorId="2" shapeId="0" xr:uid="{00000000-0006-0000-0000-000008000000}">
      <text>
        <r>
          <rPr>
            <sz val="9"/>
            <color indexed="81"/>
            <rFont val="Tahoma"/>
            <family val="2"/>
          </rPr>
          <t xml:space="preserve">or BCOM 3113 or 3443
or ENGL 3323
</t>
        </r>
      </text>
    </comment>
    <comment ref="S13" authorId="2" shapeId="0" xr:uid="{00000000-0006-0000-0000-000009000000}">
      <text>
        <r>
          <rPr>
            <sz val="9"/>
            <color indexed="81"/>
            <rFont val="Tahoma"/>
            <family val="2"/>
          </rPr>
          <t>or SPCH 3733
or AGCM 3203</t>
        </r>
      </text>
    </comment>
    <comment ref="C14" authorId="3" shapeId="0" xr:uid="{8F0CEB7C-4838-44CB-B5F6-3F98DD1BA1F6}">
      <text>
        <r>
          <rPr>
            <sz val="9"/>
            <color indexed="81"/>
            <rFont val="Tahoma"/>
            <family val="2"/>
          </rPr>
          <t>and 1111
or BIOL 1114</t>
        </r>
      </text>
    </comment>
    <comment ref="C15" authorId="3" shapeId="0" xr:uid="{A1C30A53-3C2A-44FF-B428-0209464FDF5E}">
      <text>
        <r>
          <rPr>
            <sz val="9"/>
            <color indexed="81"/>
            <rFont val="Tahoma"/>
            <family val="2"/>
          </rPr>
          <t>and 1113
or BIOL 1114</t>
        </r>
      </text>
    </comment>
    <comment ref="AC17" authorId="4" shapeId="0" xr:uid="{00000000-0006-0000-0000-00000B000000}">
      <text>
        <r>
          <rPr>
            <sz val="9"/>
            <color indexed="81"/>
            <rFont val="Tahoma"/>
            <family val="2"/>
          </rPr>
          <t>3 hours ENTO
2001, 3001, 4800</t>
        </r>
      </text>
    </comment>
    <comment ref="C18" authorId="1" shapeId="0" xr:uid="{00000000-0006-0000-0000-00000A000000}">
      <text>
        <r>
          <rPr>
            <sz val="9"/>
            <color indexed="81"/>
            <rFont val="Tahoma"/>
            <family val="2"/>
          </rPr>
          <t>course designated
A, H, N, or S</t>
        </r>
      </text>
    </comment>
    <comment ref="C19" authorId="1" shapeId="0" xr:uid="{00000000-0006-0000-0000-00000C000000}">
      <text>
        <r>
          <rPr>
            <sz val="9"/>
            <color indexed="81"/>
            <rFont val="Tahoma"/>
            <family val="2"/>
          </rPr>
          <t>course designated
A, H, N, or S</t>
        </r>
      </text>
    </comment>
    <comment ref="C20" authorId="1" shapeId="0" xr:uid="{00000000-0006-0000-0000-00000D000000}">
      <text>
        <r>
          <rPr>
            <sz val="9"/>
            <color indexed="81"/>
            <rFont val="Tahoma"/>
            <family val="2"/>
          </rPr>
          <t>course designated
A, H, N, or S</t>
        </r>
      </text>
    </comment>
    <comment ref="AC21" authorId="5" shapeId="0" xr:uid="{00000000-0006-0000-0000-00000E000000}">
      <text>
        <r>
          <rPr>
            <sz val="9"/>
            <color indexed="81"/>
            <rFont val="Tahoma"/>
            <family val="2"/>
          </rPr>
          <t>or BIOL 3023
or PLNT 3554</t>
        </r>
      </text>
    </comment>
    <comment ref="AC26" authorId="1" shapeId="0" xr:uid="{00000000-0006-0000-0000-00000F000000}">
      <text>
        <r>
          <rPr>
            <sz val="9"/>
            <color indexed="81"/>
            <rFont val="Tahoma"/>
            <family val="2"/>
          </rPr>
          <t>CHEM 3013 &amp; 3012
or
CHEM 3053, 3153 &amp; 3112</t>
        </r>
      </text>
    </comment>
    <comment ref="AC27" authorId="1" shapeId="0" xr:uid="{00000000-0006-0000-0000-000010000000}">
      <text>
        <r>
          <rPr>
            <sz val="9"/>
            <color indexed="81"/>
            <rFont val="Tahoma"/>
            <family val="2"/>
          </rPr>
          <t>CHEM 3013 &amp; 3012
or
CHEM 3053, 3153 &amp; 3112</t>
        </r>
      </text>
    </comment>
    <comment ref="AC28" authorId="1" shapeId="0" xr:uid="{00000000-0006-0000-0000-000011000000}">
      <text>
        <r>
          <rPr>
            <sz val="9"/>
            <color indexed="81"/>
            <rFont val="Tahoma"/>
            <family val="2"/>
          </rPr>
          <t>CHEM 3013 &amp; 3012
or
CHEM 3053, 3153 &amp; 3112</t>
        </r>
      </text>
    </comment>
    <comment ref="AC35" authorId="1" shapeId="0" xr:uid="{00000000-0006-0000-0000-000012000000}">
      <text>
        <r>
          <rPr>
            <sz val="9"/>
            <color indexed="81"/>
            <rFont val="Tahoma"/>
            <family val="2"/>
          </rPr>
          <t>MICR 2123 &amp; 2132, 3033, 4123, 4203, 4233, 4253, 4263, 4323, BIOL 3204, 4215, 4283, 4293, 4303</t>
        </r>
      </text>
    </comment>
    <comment ref="AC36" authorId="1" shapeId="0" xr:uid="{00000000-0006-0000-0000-000013000000}">
      <text>
        <r>
          <rPr>
            <sz val="9"/>
            <color indexed="81"/>
            <rFont val="Tahoma"/>
            <family val="2"/>
          </rPr>
          <t>MICR 2123 &amp; 2132, 3033, 4123, 4203, 4233, 4253, 4263, 4323, BIOL 3204, 4215, 4283, 4293, 4303</t>
        </r>
      </text>
    </comment>
    <comment ref="AC37" authorId="1" shapeId="0" xr:uid="{00000000-0006-0000-0000-000014000000}">
      <text>
        <r>
          <rPr>
            <sz val="9"/>
            <color indexed="81"/>
            <rFont val="Tahoma"/>
            <family val="2"/>
          </rPr>
          <t>MICR 2123 &amp; 2132, 3033, 4123, 4203, 4233, 4253, 4263, 4323, BIOL 3204, 4215, 4283, 4293, 4303</t>
        </r>
      </text>
    </comment>
    <comment ref="AC40" authorId="1" shapeId="0" xr:uid="{00000000-0006-0000-0000-000015000000}">
      <text>
        <r>
          <rPr>
            <sz val="9"/>
            <color indexed="81"/>
            <rFont val="Tahoma"/>
            <family val="2"/>
          </rPr>
          <t>MATH 2144, 2153, PBIO 1404, CHEM 3153, PHYS 1114, 1214, STAT 2331, 4013, 4023, BIOL 1604, 4133, Other math &amp; science courses</t>
        </r>
      </text>
    </comment>
    <comment ref="AC41" authorId="1" shapeId="0" xr:uid="{00000000-0006-0000-0000-000016000000}">
      <text>
        <r>
          <rPr>
            <sz val="9"/>
            <color indexed="81"/>
            <rFont val="Tahoma"/>
            <family val="2"/>
          </rPr>
          <t>MATH 2144, 2153, PBIO 1404, CHEM 3153, PHYS 1114, 1214, STAT 2331, 4013, 4023, BIOL 1604, 4133, Other math &amp; science courses</t>
        </r>
      </text>
    </comment>
    <comment ref="AC42" authorId="1" shapeId="0" xr:uid="{00000000-0006-0000-0000-000017000000}">
      <text>
        <r>
          <rPr>
            <sz val="9"/>
            <color indexed="81"/>
            <rFont val="Tahoma"/>
            <family val="2"/>
          </rPr>
          <t>MATH 2144, 2153, PBIO 1404, CHEM 3153, PHYS 1114, 1214, STAT 2331, 4013, 4023, BIOL 1604, 4133, Other math &amp; science courses</t>
        </r>
      </text>
    </comment>
  </commentList>
</comments>
</file>

<file path=xl/sharedStrings.xml><?xml version="1.0" encoding="utf-8"?>
<sst xmlns="http://schemas.openxmlformats.org/spreadsheetml/2006/main" count="130" uniqueCount="90">
  <si>
    <t>DATE</t>
  </si>
  <si>
    <t>NOTES</t>
  </si>
  <si>
    <t>GRADUATION CHECK</t>
  </si>
  <si>
    <t>By</t>
  </si>
  <si>
    <t>Name:</t>
  </si>
  <si>
    <t>Date:</t>
  </si>
  <si>
    <t>ID:</t>
  </si>
  <si>
    <t>Graduation Date:</t>
  </si>
  <si>
    <t>EMAIL:</t>
  </si>
  <si>
    <t>Major:</t>
  </si>
  <si>
    <t>Advisor:</t>
  </si>
  <si>
    <t>Grad/Ret GPA:</t>
  </si>
  <si>
    <t>REMINDER:</t>
  </si>
  <si>
    <t>Current Enrollment:</t>
  </si>
  <si>
    <t>Deficiencies/Remaining Hours:</t>
  </si>
  <si>
    <t xml:space="preserve">Hours Needed from a 4 yr. School: </t>
  </si>
  <si>
    <t>Number of hours needed to complete requirements:</t>
  </si>
  <si>
    <t>NAME:</t>
  </si>
  <si>
    <t>ADV:</t>
  </si>
  <si>
    <t>Course</t>
  </si>
  <si>
    <t>Grade</t>
  </si>
  <si>
    <t>GPts</t>
  </si>
  <si>
    <t>GPACr</t>
  </si>
  <si>
    <t>GrCr</t>
  </si>
  <si>
    <t>Deviation</t>
  </si>
  <si>
    <t xml:space="preserve">ENGL </t>
  </si>
  <si>
    <t>HIST</t>
  </si>
  <si>
    <t>POLS</t>
  </si>
  <si>
    <t>AGEC</t>
  </si>
  <si>
    <t>MATH</t>
  </si>
  <si>
    <t>STAT</t>
  </si>
  <si>
    <t>(H)</t>
  </si>
  <si>
    <t>BIOL</t>
  </si>
  <si>
    <t>CHEM</t>
  </si>
  <si>
    <t>PLNT</t>
  </si>
  <si>
    <t>(D)</t>
  </si>
  <si>
    <t>(I)</t>
  </si>
  <si>
    <t>Graduate Semester</t>
  </si>
  <si>
    <t>Credits and GPAs as of this date:</t>
  </si>
  <si>
    <t>Hours for graduation</t>
  </si>
  <si>
    <t>Grad/Ret GPA</t>
  </si>
  <si>
    <t>Upper div points (100)</t>
  </si>
  <si>
    <t>Non-Ag</t>
  </si>
  <si>
    <t>Upper div GPA</t>
  </si>
  <si>
    <t>Grd</t>
  </si>
  <si>
    <t>Cr</t>
  </si>
  <si>
    <t>60 Senior College Hours</t>
  </si>
  <si>
    <t>HOURS NEEDED</t>
  </si>
  <si>
    <t>NOTES:</t>
  </si>
  <si>
    <t>ENTO</t>
  </si>
  <si>
    <t>BIOC</t>
  </si>
  <si>
    <t>Total Hours to Date:</t>
  </si>
  <si>
    <t>(hrs. = current courses + deficiencies)</t>
  </si>
  <si>
    <t>APPROVED BY:</t>
  </si>
  <si>
    <t>SOC</t>
  </si>
  <si>
    <t>MICR</t>
  </si>
  <si>
    <t>ANSI</t>
  </si>
  <si>
    <t>AGCM</t>
  </si>
  <si>
    <t>(S)</t>
  </si>
  <si>
    <t>GENED</t>
  </si>
  <si>
    <r>
      <t>_______________________________________________________________</t>
    </r>
    <r>
      <rPr>
        <sz val="12"/>
        <rFont val="Times New Roman"/>
        <family val="1"/>
      </rPr>
      <t xml:space="preserve"> Department Head/Date Signed</t>
    </r>
  </si>
  <si>
    <r>
      <t xml:space="preserve">____________________________________________________________________ </t>
    </r>
    <r>
      <rPr>
        <sz val="12"/>
        <rFont val="Times New Roman"/>
        <family val="1"/>
      </rPr>
      <t>Assoc. Dean/Date Signed</t>
    </r>
  </si>
  <si>
    <t>ENTO-BFRN</t>
  </si>
  <si>
    <t>LNAME, FNAME</t>
  </si>
  <si>
    <t>ADVISOR</t>
  </si>
  <si>
    <t>EARNED U/D HOURS (40)</t>
  </si>
  <si>
    <t>GPA U/D HOURS</t>
  </si>
  <si>
    <t>General Education Requirements:  40 Hours</t>
  </si>
  <si>
    <t>College/Dept. Requirements:  19 Hours</t>
  </si>
  <si>
    <t>Major Requirements:  61 Hours</t>
  </si>
  <si>
    <t>Core Courses:  8 Hours</t>
  </si>
  <si>
    <t>Additional Core:  9 Hours</t>
  </si>
  <si>
    <t>Additional Enomology:  6 Hours</t>
  </si>
  <si>
    <t>Genetics:  3 Hours</t>
  </si>
  <si>
    <t>Chemistry:  13 Hours</t>
  </si>
  <si>
    <t>Lab courses:  8 Hours</t>
  </si>
  <si>
    <t>Biological Science:  7 Hours</t>
  </si>
  <si>
    <t>Additional Math &amp; Science:  7 Hours</t>
  </si>
  <si>
    <t>Elective Hours:</t>
  </si>
  <si>
    <t>Ag</t>
  </si>
  <si>
    <t>FERGUSON COLLEGE OF AGRICULTURE</t>
  </si>
  <si>
    <t>Upper-Division GPA:</t>
  </si>
  <si>
    <t>Total  Upper-Div. Hours to Date:</t>
  </si>
  <si>
    <t>Total  Upper-Div. Points to Date:</t>
  </si>
  <si>
    <t xml:space="preserve">Upper-Div. hours &amp; points needed: </t>
  </si>
  <si>
    <r>
      <t>________________________________________________________________________</t>
    </r>
    <r>
      <rPr>
        <sz val="12"/>
        <rFont val="Times New Roman"/>
        <family val="1"/>
      </rPr>
      <t xml:space="preserve"> Advisor/Date Signed</t>
    </r>
  </si>
  <si>
    <t>00000000</t>
  </si>
  <si>
    <t>SPCH</t>
  </si>
  <si>
    <t>2024-25</t>
  </si>
  <si>
    <t>UNIV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</si>
</sst>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mmmm\ d\,\ yyyy"/>
  </numFmts>
  <fonts count="27" x14ac:knownFonts="1">
    <font>
      <sz val="10"/>
      <name val="Arial"/>
      <family val="2"/>
    </font>
    <font>
      <b/>
      <sz val="10"/>
      <name val="Arial"/>
      <family val="2"/>
    </font>
    <font>
      <sz val="10"/>
      <name val="Arial"/>
      <family val="2"/>
    </font>
    <font>
      <b/>
      <u/>
      <sz val="14"/>
      <name val="Times New Roman"/>
      <family val="1"/>
    </font>
    <font>
      <b/>
      <sz val="14"/>
      <name val="Arial"/>
      <family val="2"/>
    </font>
    <font>
      <sz val="12"/>
      <name val="Times New Roman"/>
      <family val="1"/>
    </font>
    <font>
      <sz val="12"/>
      <name val="Arial"/>
      <family val="2"/>
    </font>
    <font>
      <sz val="14"/>
      <name val="Times New Roman"/>
      <family val="1"/>
    </font>
    <font>
      <b/>
      <sz val="12"/>
      <name val="Times New Roman"/>
      <family val="1"/>
    </font>
    <font>
      <b/>
      <sz val="14"/>
      <name val="Times New Roman"/>
      <family val="1"/>
    </font>
    <font>
      <sz val="10"/>
      <name val="Times New Roman"/>
      <family val="1"/>
    </font>
    <font>
      <sz val="10"/>
      <name val="Arial"/>
      <family val="2"/>
    </font>
    <font>
      <b/>
      <sz val="18"/>
      <name val="Arial"/>
      <family val="2"/>
    </font>
    <font>
      <b/>
      <sz val="12"/>
      <name val="Arial"/>
      <family val="2"/>
    </font>
    <font>
      <sz val="14"/>
      <name val="Arial"/>
      <family val="2"/>
    </font>
    <font>
      <i/>
      <sz val="14"/>
      <name val="Arial"/>
      <family val="2"/>
    </font>
    <font>
      <u/>
      <sz val="10"/>
      <name val="Arial"/>
      <family val="2"/>
    </font>
    <font>
      <sz val="8"/>
      <name val="Arial"/>
      <family val="2"/>
    </font>
    <font>
      <sz val="9"/>
      <name val="Arial"/>
      <family val="2"/>
    </font>
    <font>
      <sz val="9"/>
      <color indexed="81"/>
      <name val="Tahoma"/>
      <family val="2"/>
    </font>
    <font>
      <u/>
      <sz val="10"/>
      <color theme="10"/>
      <name val="Arial"/>
      <family val="2"/>
    </font>
    <font>
      <b/>
      <u/>
      <sz val="10"/>
      <name val="Arial"/>
      <family val="2"/>
    </font>
    <font>
      <sz val="16"/>
      <name val="Arial"/>
      <family val="2"/>
    </font>
    <font>
      <i/>
      <sz val="16"/>
      <name val="Arial"/>
      <family val="2"/>
    </font>
    <font>
      <sz val="10"/>
      <color rgb="FFFF0000"/>
      <name val="Arial"/>
      <family val="2"/>
    </font>
    <font>
      <b/>
      <sz val="10"/>
      <color theme="1"/>
      <name val="Arial"/>
      <family val="2"/>
    </font>
    <font>
      <b/>
      <sz val="16"/>
      <name val="Arial"/>
      <family val="2"/>
    </font>
  </fonts>
  <fills count="4">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s>
  <borders count="25">
    <border>
      <left/>
      <right/>
      <top/>
      <bottom/>
      <diagonal/>
    </border>
    <border>
      <left/>
      <right/>
      <top/>
      <bottom style="medium">
        <color indexed="64"/>
      </bottom>
      <diagonal/>
    </border>
    <border>
      <left/>
      <right style="thin">
        <color indexed="64"/>
      </right>
      <top/>
      <bottom/>
      <diagonal/>
    </border>
    <border>
      <left/>
      <right/>
      <top/>
      <bottom style="dotted">
        <color indexed="64"/>
      </bottom>
      <diagonal/>
    </border>
    <border>
      <left/>
      <right/>
      <top/>
      <bottom style="thin">
        <color indexed="64"/>
      </bottom>
      <diagonal/>
    </border>
    <border>
      <left/>
      <right/>
      <top style="thin">
        <color indexed="64"/>
      </top>
      <bottom style="thin">
        <color indexed="64"/>
      </bottom>
      <diagonal/>
    </border>
    <border>
      <left/>
      <right/>
      <top/>
      <bottom style="thick">
        <color indexed="64"/>
      </bottom>
      <diagonal/>
    </border>
    <border>
      <left/>
      <right/>
      <top style="thick">
        <color indexed="64"/>
      </top>
      <bottom style="medium">
        <color auto="1"/>
      </bottom>
      <diagonal/>
    </border>
    <border>
      <left/>
      <right/>
      <top style="medium">
        <color auto="1"/>
      </top>
      <bottom style="medium">
        <color auto="1"/>
      </bottom>
      <diagonal/>
    </border>
    <border>
      <left/>
      <right/>
      <top style="medium">
        <color auto="1"/>
      </top>
      <bottom style="thick">
        <color indexed="64"/>
      </bottom>
      <diagonal/>
    </border>
    <border>
      <left/>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5">
    <xf numFmtId="0" fontId="0" fillId="0" borderId="0"/>
    <xf numFmtId="0" fontId="2" fillId="0" borderId="0"/>
    <xf numFmtId="0" fontId="11" fillId="0" borderId="0"/>
    <xf numFmtId="0" fontId="20" fillId="0" borderId="0" applyNumberFormat="0" applyFill="0" applyBorder="0" applyAlignment="0" applyProtection="0"/>
    <xf numFmtId="0" fontId="2" fillId="0" borderId="0"/>
  </cellStyleXfs>
  <cellXfs count="145">
    <xf numFmtId="0" fontId="0" fillId="0" borderId="0" xfId="0"/>
    <xf numFmtId="0" fontId="1" fillId="0" borderId="1" xfId="0" applyFont="1" applyBorder="1" applyAlignment="1">
      <alignment horizontal="center"/>
    </xf>
    <xf numFmtId="164" fontId="0" fillId="0" borderId="0" xfId="0" applyNumberFormat="1" applyAlignment="1">
      <alignment horizontal="center"/>
    </xf>
    <xf numFmtId="0" fontId="0" fillId="0" borderId="0" xfId="0" applyAlignment="1">
      <alignment wrapText="1"/>
    </xf>
    <xf numFmtId="164" fontId="1" fillId="0" borderId="1" xfId="0" applyNumberFormat="1" applyFont="1" applyBorder="1" applyAlignment="1">
      <alignment horizontal="center"/>
    </xf>
    <xf numFmtId="0" fontId="4" fillId="0" borderId="0" xfId="1" applyFont="1" applyProtection="1">
      <protection hidden="1"/>
    </xf>
    <xf numFmtId="0" fontId="4" fillId="0" borderId="0" xfId="1" applyFont="1"/>
    <xf numFmtId="0" fontId="6" fillId="0" borderId="0" xfId="1" applyFont="1" applyProtection="1">
      <protection hidden="1"/>
    </xf>
    <xf numFmtId="0" fontId="6" fillId="0" borderId="0" xfId="1" applyFont="1"/>
    <xf numFmtId="0" fontId="5" fillId="0" borderId="0" xfId="1" applyFont="1" applyProtection="1">
      <protection hidden="1"/>
    </xf>
    <xf numFmtId="0" fontId="7" fillId="0" borderId="0" xfId="1" applyFont="1" applyProtection="1">
      <protection hidden="1"/>
    </xf>
    <xf numFmtId="0" fontId="8" fillId="0" borderId="0" xfId="1" applyFont="1" applyProtection="1">
      <protection hidden="1"/>
    </xf>
    <xf numFmtId="0" fontId="9" fillId="0" borderId="0" xfId="1" applyFont="1" applyAlignment="1" applyProtection="1">
      <alignment horizontal="left"/>
      <protection hidden="1"/>
    </xf>
    <xf numFmtId="0" fontId="9" fillId="0" borderId="0" xfId="1" applyFont="1" applyProtection="1">
      <protection hidden="1"/>
    </xf>
    <xf numFmtId="0" fontId="8" fillId="0" borderId="0" xfId="1" applyFont="1" applyAlignment="1" applyProtection="1">
      <alignment wrapText="1" shrinkToFit="1"/>
      <protection hidden="1"/>
    </xf>
    <xf numFmtId="0" fontId="5" fillId="0" borderId="0" xfId="1" applyFont="1" applyAlignment="1" applyProtection="1">
      <alignment horizontal="right"/>
      <protection hidden="1"/>
    </xf>
    <xf numFmtId="0" fontId="10" fillId="0" borderId="0" xfId="1" applyFont="1" applyProtection="1">
      <protection hidden="1"/>
    </xf>
    <xf numFmtId="0" fontId="2" fillId="0" borderId="0" xfId="1" applyProtection="1">
      <protection hidden="1"/>
    </xf>
    <xf numFmtId="0" fontId="2" fillId="0" borderId="0" xfId="1"/>
    <xf numFmtId="0" fontId="5" fillId="0" borderId="0" xfId="0" applyFont="1" applyProtection="1">
      <protection hidden="1"/>
    </xf>
    <xf numFmtId="0" fontId="7" fillId="0" borderId="0" xfId="0" applyFont="1" applyProtection="1">
      <protection hidden="1"/>
    </xf>
    <xf numFmtId="0" fontId="8" fillId="0" borderId="0" xfId="0" applyFont="1" applyProtection="1">
      <protection hidden="1"/>
    </xf>
    <xf numFmtId="0" fontId="2" fillId="0" borderId="0" xfId="2" applyFont="1" applyProtection="1">
      <protection hidden="1"/>
    </xf>
    <xf numFmtId="0" fontId="11" fillId="0" borderId="0" xfId="2" applyAlignment="1" applyProtection="1">
      <alignment horizontal="right"/>
      <protection hidden="1"/>
    </xf>
    <xf numFmtId="0" fontId="12" fillId="0" borderId="0" xfId="2" applyFont="1" applyProtection="1">
      <protection locked="0"/>
    </xf>
    <xf numFmtId="0" fontId="14" fillId="0" borderId="0" xfId="2" applyFont="1" applyProtection="1">
      <protection hidden="1"/>
    </xf>
    <xf numFmtId="0" fontId="14" fillId="0" borderId="0" xfId="2" applyFont="1" applyProtection="1">
      <protection locked="0"/>
    </xf>
    <xf numFmtId="0" fontId="15" fillId="0" borderId="0" xfId="2" applyFont="1" applyProtection="1">
      <protection locked="0"/>
    </xf>
    <xf numFmtId="0" fontId="11" fillId="0" borderId="2" xfId="2" applyBorder="1"/>
    <xf numFmtId="0" fontId="11" fillId="0" borderId="0" xfId="2"/>
    <xf numFmtId="0" fontId="11" fillId="0" borderId="0" xfId="2" applyProtection="1">
      <protection hidden="1"/>
    </xf>
    <xf numFmtId="0" fontId="16" fillId="0" borderId="0" xfId="2" applyFont="1" applyProtection="1">
      <protection hidden="1"/>
    </xf>
    <xf numFmtId="0" fontId="11" fillId="0" borderId="0" xfId="2" applyProtection="1">
      <protection locked="0"/>
    </xf>
    <xf numFmtId="0" fontId="2" fillId="0" borderId="0" xfId="2" applyFont="1" applyProtection="1">
      <protection locked="0"/>
    </xf>
    <xf numFmtId="0" fontId="2" fillId="0" borderId="0" xfId="2" applyFont="1"/>
    <xf numFmtId="0" fontId="18" fillId="0" borderId="0" xfId="2" applyFont="1" applyProtection="1">
      <protection hidden="1"/>
    </xf>
    <xf numFmtId="0" fontId="11" fillId="0" borderId="0" xfId="2" applyAlignment="1" applyProtection="1">
      <alignment horizontal="center"/>
      <protection hidden="1"/>
    </xf>
    <xf numFmtId="0" fontId="2" fillId="0" borderId="12" xfId="2" applyFont="1" applyBorder="1" applyProtection="1">
      <protection locked="0" hidden="1"/>
    </xf>
    <xf numFmtId="0" fontId="2" fillId="0" borderId="13" xfId="2" applyFont="1" applyBorder="1" applyAlignment="1" applyProtection="1">
      <alignment horizontal="right"/>
      <protection locked="0"/>
    </xf>
    <xf numFmtId="0" fontId="11" fillId="2" borderId="14" xfId="2" applyFill="1" applyBorder="1" applyProtection="1">
      <protection hidden="1"/>
    </xf>
    <xf numFmtId="0" fontId="11" fillId="2" borderId="15" xfId="2" applyFill="1" applyBorder="1" applyProtection="1">
      <protection hidden="1"/>
    </xf>
    <xf numFmtId="0" fontId="1" fillId="0" borderId="0" xfId="2" applyFont="1" applyProtection="1">
      <protection hidden="1"/>
    </xf>
    <xf numFmtId="0" fontId="12" fillId="0" borderId="0" xfId="2" applyFont="1" applyProtection="1">
      <protection hidden="1"/>
    </xf>
    <xf numFmtId="0" fontId="17" fillId="0" borderId="0" xfId="2" applyFont="1" applyProtection="1">
      <protection hidden="1"/>
    </xf>
    <xf numFmtId="0" fontId="2" fillId="0" borderId="0" xfId="2" applyFont="1" applyProtection="1">
      <protection locked="0" hidden="1"/>
    </xf>
    <xf numFmtId="0" fontId="1" fillId="0" borderId="0" xfId="2" applyFont="1" applyAlignment="1" applyProtection="1">
      <alignment horizontal="right"/>
      <protection hidden="1"/>
    </xf>
    <xf numFmtId="0" fontId="11" fillId="0" borderId="0" xfId="2" applyProtection="1">
      <protection locked="0" hidden="1"/>
    </xf>
    <xf numFmtId="0" fontId="8" fillId="0" borderId="0" xfId="1" applyFont="1" applyAlignment="1" applyProtection="1">
      <alignment horizontal="left"/>
      <protection locked="0"/>
    </xf>
    <xf numFmtId="0" fontId="0" fillId="0" borderId="0" xfId="2" applyFont="1" applyProtection="1">
      <protection hidden="1"/>
    </xf>
    <xf numFmtId="0" fontId="11" fillId="0" borderId="0" xfId="2" applyAlignment="1" applyProtection="1">
      <alignment horizontal="left"/>
      <protection hidden="1"/>
    </xf>
    <xf numFmtId="0" fontId="1" fillId="0" borderId="0" xfId="2" applyFont="1" applyAlignment="1" applyProtection="1">
      <alignment horizontal="center"/>
      <protection hidden="1"/>
    </xf>
    <xf numFmtId="0" fontId="0" fillId="0" borderId="0" xfId="2" applyFont="1" applyProtection="1">
      <protection locked="0" hidden="1"/>
    </xf>
    <xf numFmtId="0" fontId="0" fillId="0" borderId="12" xfId="2" applyFont="1" applyBorder="1" applyAlignment="1" applyProtection="1">
      <alignment horizontal="center"/>
      <protection locked="0"/>
    </xf>
    <xf numFmtId="0" fontId="0" fillId="0" borderId="11" xfId="2" applyFont="1" applyBorder="1" applyProtection="1">
      <protection locked="0" hidden="1"/>
    </xf>
    <xf numFmtId="0" fontId="4" fillId="0" borderId="0" xfId="2" applyFont="1" applyProtection="1">
      <protection hidden="1"/>
    </xf>
    <xf numFmtId="0" fontId="2" fillId="0" borderId="3" xfId="2" applyFont="1" applyBorder="1" applyAlignment="1" applyProtection="1">
      <alignment horizontal="left"/>
      <protection hidden="1"/>
    </xf>
    <xf numFmtId="0" fontId="2" fillId="0" borderId="0" xfId="2" applyFont="1" applyAlignment="1" applyProtection="1">
      <alignment horizontal="left"/>
      <protection hidden="1"/>
    </xf>
    <xf numFmtId="0" fontId="0" fillId="0" borderId="4" xfId="2" applyFont="1" applyBorder="1" applyAlignment="1" applyProtection="1">
      <alignment horizontal="center"/>
      <protection locked="0"/>
    </xf>
    <xf numFmtId="0" fontId="0" fillId="0" borderId="5" xfId="2" applyFont="1" applyBorder="1" applyAlignment="1" applyProtection="1">
      <alignment horizontal="center"/>
      <protection locked="0"/>
    </xf>
    <xf numFmtId="0" fontId="8" fillId="0" borderId="0" xfId="1" applyFont="1" applyAlignment="1" applyProtection="1">
      <alignment horizontal="left"/>
      <protection hidden="1"/>
    </xf>
    <xf numFmtId="0" fontId="5" fillId="0" borderId="0" xfId="1" applyFont="1" applyAlignment="1" applyProtection="1">
      <alignment horizontal="left"/>
      <protection hidden="1"/>
    </xf>
    <xf numFmtId="0" fontId="14" fillId="0" borderId="0" xfId="2" applyFont="1"/>
    <xf numFmtId="0" fontId="0" fillId="0" borderId="0" xfId="2" applyFont="1" applyAlignment="1">
      <alignment horizontal="center"/>
    </xf>
    <xf numFmtId="0" fontId="2" fillId="0" borderId="0" xfId="2" applyFont="1" applyAlignment="1">
      <alignment horizontal="left"/>
    </xf>
    <xf numFmtId="0" fontId="2" fillId="0" borderId="0" xfId="2" applyFont="1" applyAlignment="1">
      <alignment horizontal="center"/>
    </xf>
    <xf numFmtId="0" fontId="2" fillId="0" borderId="3" xfId="2" applyFont="1" applyBorder="1" applyAlignment="1" applyProtection="1">
      <alignment horizontal="left"/>
      <protection locked="0" hidden="1"/>
    </xf>
    <xf numFmtId="0" fontId="0" fillId="0" borderId="0" xfId="2" applyFont="1" applyAlignment="1">
      <alignment horizontal="left"/>
    </xf>
    <xf numFmtId="0" fontId="20" fillId="0" borderId="0" xfId="3" applyAlignment="1" applyProtection="1"/>
    <xf numFmtId="0" fontId="8" fillId="0" borderId="0" xfId="1" applyFont="1" applyProtection="1">
      <protection locked="0"/>
    </xf>
    <xf numFmtId="0" fontId="8" fillId="0" borderId="0" xfId="1" applyFont="1" applyAlignment="1" applyProtection="1">
      <alignment horizontal="center"/>
      <protection locked="0"/>
    </xf>
    <xf numFmtId="0" fontId="8" fillId="0" borderId="0" xfId="1" applyFont="1" applyAlignment="1">
      <alignment horizontal="left"/>
    </xf>
    <xf numFmtId="0" fontId="9" fillId="0" borderId="0" xfId="1" applyFont="1" applyAlignment="1">
      <alignment horizontal="left"/>
    </xf>
    <xf numFmtId="2" fontId="9" fillId="0" borderId="0" xfId="1" applyNumberFormat="1" applyFont="1" applyAlignment="1" applyProtection="1">
      <alignment horizontal="left"/>
      <protection hidden="1"/>
    </xf>
    <xf numFmtId="0" fontId="7" fillId="0" borderId="0" xfId="1" applyFont="1" applyAlignment="1" applyProtection="1">
      <alignment horizontal="left"/>
      <protection hidden="1"/>
    </xf>
    <xf numFmtId="0" fontId="10" fillId="0" borderId="0" xfId="1" applyFont="1" applyAlignment="1" applyProtection="1">
      <alignment horizontal="left"/>
      <protection hidden="1"/>
    </xf>
    <xf numFmtId="0" fontId="2" fillId="0" borderId="0" xfId="1" applyAlignment="1">
      <alignment horizontal="left"/>
    </xf>
    <xf numFmtId="2" fontId="9" fillId="0" borderId="0" xfId="1" applyNumberFormat="1" applyFont="1" applyAlignment="1">
      <alignment horizontal="left"/>
    </xf>
    <xf numFmtId="1" fontId="8" fillId="0" borderId="0" xfId="1" applyNumberFormat="1" applyFont="1" applyAlignment="1">
      <alignment horizontal="left"/>
    </xf>
    <xf numFmtId="0" fontId="8" fillId="0" borderId="0" xfId="1" applyFont="1" applyAlignment="1">
      <alignment horizontal="center"/>
    </xf>
    <xf numFmtId="0" fontId="21" fillId="0" borderId="0" xfId="2" applyFont="1" applyProtection="1">
      <protection hidden="1"/>
    </xf>
    <xf numFmtId="0" fontId="1" fillId="0" borderId="0" xfId="2" applyFont="1" applyAlignment="1" applyProtection="1">
      <alignment horizontal="left"/>
      <protection hidden="1"/>
    </xf>
    <xf numFmtId="0" fontId="0" fillId="0" borderId="0" xfId="2" applyFont="1"/>
    <xf numFmtId="14" fontId="8" fillId="0" borderId="0" xfId="0" applyNumberFormat="1" applyFont="1" applyProtection="1">
      <protection locked="0"/>
    </xf>
    <xf numFmtId="0" fontId="2" fillId="0" borderId="0" xfId="2" applyFont="1" applyAlignment="1" applyProtection="1">
      <alignment horizontal="left"/>
      <protection locked="0" hidden="1"/>
    </xf>
    <xf numFmtId="0" fontId="0" fillId="0" borderId="0" xfId="2" applyFont="1" applyAlignment="1" applyProtection="1">
      <alignment horizontal="center"/>
      <protection locked="0"/>
    </xf>
    <xf numFmtId="164" fontId="24" fillId="3" borderId="4" xfId="2" applyNumberFormat="1" applyFont="1" applyFill="1" applyBorder="1" applyAlignment="1" applyProtection="1">
      <alignment horizontal="center"/>
      <protection locked="0"/>
    </xf>
    <xf numFmtId="0" fontId="1" fillId="0" borderId="0" xfId="2" applyFont="1"/>
    <xf numFmtId="0" fontId="25" fillId="0" borderId="0" xfId="2" applyFont="1" applyProtection="1">
      <protection hidden="1"/>
    </xf>
    <xf numFmtId="0" fontId="11" fillId="0" borderId="0" xfId="2" applyAlignment="1">
      <alignment horizontal="left"/>
    </xf>
    <xf numFmtId="0" fontId="2" fillId="0" borderId="0" xfId="2" applyFont="1" applyAlignment="1" applyProtection="1">
      <alignment horizontal="right"/>
      <protection hidden="1"/>
    </xf>
    <xf numFmtId="0" fontId="13" fillId="0" borderId="0" xfId="2" applyFont="1" applyProtection="1">
      <protection hidden="1"/>
    </xf>
    <xf numFmtId="0" fontId="2" fillId="0" borderId="17" xfId="4" applyBorder="1" applyProtection="1">
      <protection hidden="1"/>
    </xf>
    <xf numFmtId="0" fontId="2" fillId="0" borderId="12" xfId="4" applyBorder="1" applyProtection="1">
      <protection hidden="1"/>
    </xf>
    <xf numFmtId="0" fontId="2" fillId="0" borderId="18" xfId="4" applyBorder="1" applyProtection="1">
      <protection hidden="1"/>
    </xf>
    <xf numFmtId="0" fontId="2" fillId="0" borderId="19" xfId="4" applyBorder="1" applyProtection="1">
      <protection hidden="1"/>
    </xf>
    <xf numFmtId="0" fontId="2" fillId="0" borderId="20" xfId="4" applyBorder="1" applyProtection="1">
      <protection hidden="1"/>
    </xf>
    <xf numFmtId="0" fontId="2" fillId="0" borderId="21" xfId="4" applyBorder="1" applyProtection="1">
      <protection hidden="1"/>
    </xf>
    <xf numFmtId="0" fontId="2" fillId="0" borderId="22" xfId="4" applyBorder="1" applyProtection="1">
      <protection hidden="1"/>
    </xf>
    <xf numFmtId="0" fontId="2" fillId="0" borderId="23" xfId="4" applyBorder="1" applyProtection="1">
      <protection hidden="1"/>
    </xf>
    <xf numFmtId="0" fontId="2" fillId="0" borderId="24" xfId="4" applyBorder="1" applyProtection="1">
      <protection hidden="1"/>
    </xf>
    <xf numFmtId="0" fontId="2" fillId="0" borderId="0" xfId="4" applyProtection="1">
      <protection hidden="1"/>
    </xf>
    <xf numFmtId="0" fontId="0" fillId="0" borderId="5" xfId="2" applyFont="1" applyBorder="1" applyAlignment="1" applyProtection="1">
      <alignment horizontal="center"/>
      <protection locked="0"/>
    </xf>
    <xf numFmtId="0" fontId="2" fillId="0" borderId="5" xfId="2" applyFont="1" applyBorder="1" applyAlignment="1" applyProtection="1">
      <alignment horizontal="center"/>
      <protection locked="0"/>
    </xf>
    <xf numFmtId="0" fontId="0" fillId="0" borderId="4" xfId="2" applyFont="1" applyBorder="1" applyAlignment="1" applyProtection="1">
      <alignment horizontal="left"/>
      <protection locked="0"/>
    </xf>
    <xf numFmtId="0" fontId="11" fillId="0" borderId="4" xfId="2" applyBorder="1" applyAlignment="1" applyProtection="1">
      <alignment horizontal="left"/>
      <protection locked="0"/>
    </xf>
    <xf numFmtId="49" fontId="26" fillId="0" borderId="0" xfId="2" applyNumberFormat="1" applyFont="1" applyAlignment="1" applyProtection="1">
      <alignment horizontal="center"/>
      <protection locked="0"/>
    </xf>
    <xf numFmtId="0" fontId="23" fillId="0" borderId="0" xfId="2" applyFont="1" applyProtection="1">
      <protection locked="0"/>
    </xf>
    <xf numFmtId="0" fontId="0" fillId="0" borderId="4" xfId="2" applyFont="1" applyBorder="1" applyAlignment="1" applyProtection="1">
      <alignment horizontal="center"/>
      <protection locked="0"/>
    </xf>
    <xf numFmtId="0" fontId="2" fillId="0" borderId="4" xfId="2" applyFont="1" applyBorder="1" applyAlignment="1" applyProtection="1">
      <alignment horizontal="center"/>
      <protection locked="0"/>
    </xf>
    <xf numFmtId="0" fontId="22" fillId="0" borderId="0" xfId="2" applyFont="1" applyAlignment="1" applyProtection="1">
      <alignment horizontal="center"/>
      <protection locked="0"/>
    </xf>
    <xf numFmtId="14" fontId="0" fillId="0" borderId="4" xfId="2" applyNumberFormat="1" applyFont="1" applyBorder="1" applyAlignment="1" applyProtection="1">
      <alignment horizontal="center"/>
      <protection locked="0"/>
    </xf>
    <xf numFmtId="0" fontId="0" fillId="0" borderId="0" xfId="2" applyFont="1" applyAlignment="1" applyProtection="1">
      <alignment horizontal="left"/>
      <protection locked="0"/>
    </xf>
    <xf numFmtId="0" fontId="2" fillId="0" borderId="0" xfId="2" applyFont="1" applyAlignment="1" applyProtection="1">
      <alignment horizontal="left"/>
      <protection locked="0"/>
    </xf>
    <xf numFmtId="0" fontId="2" fillId="0" borderId="16" xfId="2" applyFont="1" applyBorder="1" applyAlignment="1" applyProtection="1">
      <alignment horizontal="center"/>
      <protection locked="0"/>
    </xf>
    <xf numFmtId="0" fontId="11" fillId="0" borderId="16" xfId="2" applyBorder="1" applyAlignment="1" applyProtection="1">
      <alignment horizontal="left"/>
      <protection locked="0"/>
    </xf>
    <xf numFmtId="0" fontId="11" fillId="0" borderId="6" xfId="2" applyBorder="1" applyAlignment="1" applyProtection="1">
      <alignment horizontal="center"/>
      <protection hidden="1"/>
    </xf>
    <xf numFmtId="1" fontId="11" fillId="0" borderId="7" xfId="2" applyNumberFormat="1" applyBorder="1" applyAlignment="1" applyProtection="1">
      <alignment horizontal="center"/>
      <protection hidden="1"/>
    </xf>
    <xf numFmtId="2" fontId="11" fillId="0" borderId="9" xfId="2" applyNumberFormat="1" applyBorder="1" applyAlignment="1" applyProtection="1">
      <alignment horizontal="center"/>
      <protection hidden="1"/>
    </xf>
    <xf numFmtId="0" fontId="2" fillId="0" borderId="0" xfId="2" applyFont="1" applyAlignment="1" applyProtection="1">
      <alignment horizontal="center"/>
      <protection locked="0"/>
    </xf>
    <xf numFmtId="0" fontId="11" fillId="0" borderId="0" xfId="2" applyAlignment="1" applyProtection="1">
      <alignment horizontal="left"/>
      <protection locked="0"/>
    </xf>
    <xf numFmtId="1" fontId="0" fillId="0" borderId="10" xfId="2" applyNumberFormat="1" applyFont="1" applyBorder="1" applyAlignment="1" applyProtection="1">
      <alignment horizontal="center"/>
      <protection locked="0"/>
    </xf>
    <xf numFmtId="1" fontId="11" fillId="0" borderId="10" xfId="2" applyNumberFormat="1" applyBorder="1" applyAlignment="1" applyProtection="1">
      <alignment horizontal="center"/>
      <protection locked="0"/>
    </xf>
    <xf numFmtId="2" fontId="11" fillId="0" borderId="6" xfId="2" applyNumberFormat="1" applyBorder="1" applyAlignment="1" applyProtection="1">
      <alignment horizontal="center"/>
      <protection hidden="1"/>
    </xf>
    <xf numFmtId="0" fontId="11" fillId="0" borderId="0" xfId="2" applyProtection="1">
      <protection hidden="1"/>
    </xf>
    <xf numFmtId="0" fontId="13" fillId="0" borderId="7" xfId="2" applyFont="1" applyBorder="1" applyAlignment="1" applyProtection="1">
      <alignment horizontal="center"/>
      <protection hidden="1"/>
    </xf>
    <xf numFmtId="1" fontId="11" fillId="0" borderId="8" xfId="2" applyNumberFormat="1" applyBorder="1" applyAlignment="1" applyProtection="1">
      <alignment horizontal="center"/>
      <protection hidden="1"/>
    </xf>
    <xf numFmtId="0" fontId="1" fillId="0" borderId="0" xfId="2" applyFont="1" applyAlignment="1" applyProtection="1">
      <alignment horizontal="left" wrapText="1"/>
      <protection hidden="1"/>
    </xf>
    <xf numFmtId="0" fontId="10" fillId="0" borderId="0" xfId="1" applyFont="1" applyAlignment="1" applyProtection="1">
      <alignment horizontal="center"/>
      <protection locked="0" hidden="1"/>
    </xf>
    <xf numFmtId="0" fontId="8" fillId="0" borderId="0" xfId="1" applyFont="1" applyAlignment="1" applyProtection="1">
      <alignment horizontal="left" vertical="top" wrapText="1" shrinkToFit="1"/>
      <protection locked="0"/>
    </xf>
    <xf numFmtId="0" fontId="2" fillId="0" borderId="0" xfId="1" applyAlignment="1" applyProtection="1">
      <alignment horizontal="left" vertical="top" wrapText="1" shrinkToFit="1"/>
      <protection locked="0"/>
    </xf>
    <xf numFmtId="0" fontId="8" fillId="0" borderId="0" xfId="1" applyFont="1" applyAlignment="1" applyProtection="1">
      <alignment horizontal="left"/>
      <protection hidden="1"/>
    </xf>
    <xf numFmtId="2" fontId="9" fillId="0" borderId="0" xfId="1" applyNumberFormat="1" applyFont="1" applyAlignment="1" applyProtection="1">
      <alignment horizontal="center"/>
      <protection locked="0"/>
    </xf>
    <xf numFmtId="0" fontId="8" fillId="0" borderId="0" xfId="1" applyFont="1" applyAlignment="1" applyProtection="1">
      <alignment horizontal="center"/>
      <protection locked="0"/>
    </xf>
    <xf numFmtId="0" fontId="8" fillId="0" borderId="0" xfId="1" applyFont="1" applyAlignment="1" applyProtection="1">
      <alignment horizontal="left"/>
      <protection locked="0"/>
    </xf>
    <xf numFmtId="0" fontId="3" fillId="0" borderId="0" xfId="1" applyFont="1" applyAlignment="1" applyProtection="1">
      <alignment horizontal="center"/>
      <protection hidden="1"/>
    </xf>
    <xf numFmtId="0" fontId="5" fillId="0" borderId="0" xfId="1" applyFont="1" applyAlignment="1" applyProtection="1">
      <alignment horizontal="center"/>
      <protection hidden="1"/>
    </xf>
    <xf numFmtId="0" fontId="9" fillId="0" borderId="0" xfId="1" applyFont="1" applyAlignment="1">
      <alignment horizontal="left"/>
    </xf>
    <xf numFmtId="165" fontId="9" fillId="0" borderId="0" xfId="1" applyNumberFormat="1" applyFont="1" applyAlignment="1" applyProtection="1">
      <alignment horizontal="left"/>
      <protection locked="0"/>
    </xf>
    <xf numFmtId="0" fontId="2" fillId="0" borderId="0" xfId="1" applyProtection="1">
      <protection locked="0"/>
    </xf>
    <xf numFmtId="0" fontId="8" fillId="0" borderId="0" xfId="0" applyFont="1" applyAlignment="1">
      <alignment horizontal="left"/>
    </xf>
    <xf numFmtId="0" fontId="5" fillId="0" borderId="0" xfId="1" applyFont="1" applyAlignment="1" applyProtection="1">
      <alignment horizontal="left"/>
      <protection locked="0"/>
    </xf>
    <xf numFmtId="0" fontId="9" fillId="0" borderId="0" xfId="1" applyFont="1"/>
    <xf numFmtId="0" fontId="2" fillId="0" borderId="0" xfId="1"/>
    <xf numFmtId="0" fontId="5" fillId="0" borderId="0" xfId="1" applyFont="1" applyAlignment="1" applyProtection="1">
      <alignment horizontal="left"/>
      <protection hidden="1"/>
    </xf>
    <xf numFmtId="2" fontId="9" fillId="0" borderId="0" xfId="1" applyNumberFormat="1" applyFont="1" applyAlignment="1" applyProtection="1">
      <alignment horizontal="left"/>
      <protection hidden="1"/>
    </xf>
  </cellXfs>
  <cellStyles count="5">
    <cellStyle name="Hyperlink" xfId="3" builtinId="8"/>
    <cellStyle name="Normal" xfId="0" builtinId="0"/>
    <cellStyle name="Normal 2" xfId="1" xr:uid="{00000000-0005-0000-0000-000002000000}"/>
    <cellStyle name="Normal 3" xfId="2" xr:uid="{00000000-0005-0000-0000-000003000000}"/>
    <cellStyle name="Normal 3 2" xfId="4" xr:uid="{00000000-0005-0000-0000-000004000000}"/>
  </cellStyles>
  <dxfs count="62">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val="0"/>
        <i val="0"/>
        <condense val="0"/>
        <extend val="0"/>
      </font>
      <fill>
        <patternFill>
          <bgColor indexed="22"/>
        </patternFill>
      </fill>
    </dxf>
    <dxf>
      <font>
        <b/>
        <i val="0"/>
        <condense val="0"/>
        <extend val="0"/>
        <color indexed="12"/>
      </font>
    </dxf>
    <dxf>
      <fill>
        <patternFill>
          <bgColor rgb="FFFF0000"/>
        </patternFill>
      </fill>
    </dxf>
    <dxf>
      <font>
        <color rgb="FFFF000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120316</xdr:colOff>
      <xdr:row>26</xdr:row>
      <xdr:rowOff>19050</xdr:rowOff>
    </xdr:from>
    <xdr:to>
      <xdr:col>25</xdr:col>
      <xdr:colOff>20053</xdr:colOff>
      <xdr:row>37</xdr:row>
      <xdr:rowOff>59871</xdr:rowOff>
    </xdr:to>
    <xdr:sp macro="" textlink="" fLocksText="0">
      <xdr:nvSpPr>
        <xdr:cNvPr id="2" name="TextBox 1" descr="A note filed for the hours needed to Graduate.&#10;">
          <a:extLst>
            <a:ext uri="{FF2B5EF4-FFF2-40B4-BE49-F238E27FC236}">
              <a16:creationId xmlns:a16="http://schemas.microsoft.com/office/drawing/2014/main" id="{00000000-0008-0000-0000-000002000000}"/>
            </a:ext>
          </a:extLst>
        </xdr:cNvPr>
        <xdr:cNvSpPr txBox="1"/>
      </xdr:nvSpPr>
      <xdr:spPr>
        <a:xfrm>
          <a:off x="3073066" y="4362450"/>
          <a:ext cx="2595312" cy="2012496"/>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tIns="91440" bIns="91440" rtlCol="0" anchor="t">
          <a:noAutofit/>
        </a:bodyPr>
        <a:lstStyle/>
        <a:p>
          <a:endParaRPr lang="en-US" sz="1000">
            <a:latin typeface="Arial" pitchFamily="34" charset="0"/>
            <a:cs typeface="Arial" pitchFamily="34" charset="0"/>
          </a:endParaRPr>
        </a:p>
      </xdr:txBody>
    </xdr:sp>
    <xdr:clientData fLocksWithSheet="0"/>
  </xdr:twoCellAnchor>
  <xdr:twoCellAnchor>
    <xdr:from>
      <xdr:col>15</xdr:col>
      <xdr:colOff>112294</xdr:colOff>
      <xdr:row>37</xdr:row>
      <xdr:rowOff>90236</xdr:rowOff>
    </xdr:from>
    <xdr:to>
      <xdr:col>25</xdr:col>
      <xdr:colOff>32084</xdr:colOff>
      <xdr:row>42</xdr:row>
      <xdr:rowOff>157842</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3105865" y="6431165"/>
          <a:ext cx="2597676" cy="938463"/>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1"/>
            <a:t>2.00</a:t>
          </a:r>
          <a:r>
            <a:rPr lang="en-US" sz="1000" b="1" baseline="0"/>
            <a:t> GPA or higher required in upper-division hours.</a:t>
          </a:r>
        </a:p>
        <a:p>
          <a:r>
            <a:rPr lang="en-US" sz="1000" b="1" baseline="0"/>
            <a:t>Foreign Language:  Up to 10 credit hours of upper-division foreign language may be substituted for add'l NAT RES or BIOL SCI.</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32</xdr:row>
      <xdr:rowOff>156882</xdr:rowOff>
    </xdr:from>
    <xdr:to>
      <xdr:col>5</xdr:col>
      <xdr:colOff>857250</xdr:colOff>
      <xdr:row>36</xdr:row>
      <xdr:rowOff>168088</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8100" y="6716432"/>
          <a:ext cx="6661150" cy="77320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200" b="0" i="0" u="none" strike="noStrike" baseline="0">
              <a:solidFill>
                <a:srgbClr val="000000"/>
              </a:solidFill>
              <a:latin typeface="Times New Roman" panose="02020603050405020304" pitchFamily="18" charset="0"/>
              <a:cs typeface="Times New Roman" panose="02020603050405020304" pitchFamily="18" charset="0"/>
            </a:rPr>
            <a:t>This is a copy of your graduation check based on the information currently on file in our office.  Please read this information carefully. If there is anything you do not understand, you should contact your advisor. He/She has also received a copy.  Be sure to </a:t>
          </a:r>
          <a:r>
            <a:rPr lang="en-US" sz="1200" b="1" i="0" u="none" strike="noStrike" baseline="0">
              <a:solidFill>
                <a:srgbClr val="000000"/>
              </a:solidFill>
              <a:latin typeface="Times New Roman" panose="02020603050405020304" pitchFamily="18" charset="0"/>
              <a:cs typeface="Times New Roman" panose="02020603050405020304" pitchFamily="18" charset="0"/>
            </a:rPr>
            <a:t>file a Diploma Application when enrolling for your final semester. </a:t>
          </a:r>
        </a:p>
      </xdr:txBody>
    </xdr:sp>
    <xdr:clientData/>
  </xdr:twoCellAnchor>
  <xdr:twoCellAnchor>
    <xdr:from>
      <xdr:col>0</xdr:col>
      <xdr:colOff>47624</xdr:colOff>
      <xdr:row>3</xdr:row>
      <xdr:rowOff>123825</xdr:rowOff>
    </xdr:from>
    <xdr:to>
      <xdr:col>7</xdr:col>
      <xdr:colOff>89646</xdr:colOff>
      <xdr:row>5</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47624" y="746125"/>
          <a:ext cx="6792072" cy="4603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l" rtl="0">
            <a:defRPr sz="1000"/>
          </a:pPr>
          <a:r>
            <a:rPr lang="en-US" sz="1000" b="1" i="0" u="none" strike="noStrike" baseline="0">
              <a:solidFill>
                <a:srgbClr val="000000"/>
              </a:solidFill>
              <a:latin typeface="Arial"/>
              <a:cs typeface="Arial"/>
            </a:rPr>
            <a:t>IT IS THE RESPONSIBILITY OF EACH STUDENT TO FULFILL ALL REQUIREMENTS FOR GRADUATION.  DO NOT TOTALLY RELY ON YOUR ADVISOR OR YOUR GRADUATION CHECK.  </a:t>
          </a:r>
          <a:r>
            <a:rPr lang="en-US" sz="1000" b="1" i="0" u="sng" strike="noStrike" baseline="0">
              <a:solidFill>
                <a:srgbClr val="000000"/>
              </a:solidFill>
              <a:latin typeface="Arial"/>
              <a:cs typeface="Arial"/>
            </a:rPr>
            <a:t>KNOW YOUR OWN RECORDS!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J386"/>
  <sheetViews>
    <sheetView showGridLines="0" tabSelected="1" zoomScaleNormal="100" workbookViewId="0">
      <selection activeCell="Y17" sqref="Y17"/>
    </sheetView>
  </sheetViews>
  <sheetFormatPr baseColWidth="10" defaultColWidth="9.1640625" defaultRowHeight="13" x14ac:dyDescent="0.15"/>
  <cols>
    <col min="1" max="1" width="7.5" style="29" customWidth="1"/>
    <col min="2" max="2" width="6.5" style="29" customWidth="1"/>
    <col min="3" max="4" width="3.5" style="29" customWidth="1"/>
    <col min="5" max="5" width="3.5" style="30" hidden="1" customWidth="1"/>
    <col min="6" max="6" width="5.5" style="30" hidden="1" customWidth="1"/>
    <col min="7" max="7" width="6.5" style="30" hidden="1" customWidth="1"/>
    <col min="8" max="8" width="2" style="30" customWidth="1"/>
    <col min="9" max="10" width="6.5" style="29" customWidth="1"/>
    <col min="11" max="11" width="3.5" style="29" customWidth="1"/>
    <col min="12" max="12" width="4.5" style="29" customWidth="1"/>
    <col min="13" max="13" width="3.5" style="29" hidden="1" customWidth="1"/>
    <col min="14" max="14" width="2.5" style="29" hidden="1" customWidth="1"/>
    <col min="15" max="15" width="3.5" style="30" hidden="1" customWidth="1"/>
    <col min="16" max="16" width="2" style="29" customWidth="1"/>
    <col min="17" max="17" width="6.83203125" style="29" customWidth="1"/>
    <col min="18" max="18" width="5.5" style="29" customWidth="1"/>
    <col min="19" max="19" width="6.5" style="29" customWidth="1"/>
    <col min="20" max="20" width="4.5" style="29" hidden="1" customWidth="1"/>
    <col min="21" max="21" width="5" style="29" hidden="1" customWidth="1"/>
    <col min="22" max="22" width="4.5" style="29" hidden="1" customWidth="1"/>
    <col min="23" max="23" width="2" style="29" customWidth="1"/>
    <col min="24" max="24" width="6.5" style="29" customWidth="1"/>
    <col min="25" max="25" width="10.83203125" style="29" customWidth="1"/>
    <col min="26" max="26" width="1.5" style="29" customWidth="1"/>
    <col min="27" max="27" width="6.33203125" style="29" customWidth="1"/>
    <col min="28" max="28" width="8" style="29" customWidth="1"/>
    <col min="29" max="29" width="7.5" style="29" customWidth="1"/>
    <col min="30" max="30" width="4.5" style="29" hidden="1" customWidth="1"/>
    <col min="31" max="31" width="5.1640625" style="29" hidden="1" customWidth="1"/>
    <col min="32" max="32" width="5.5" style="29" hidden="1" customWidth="1"/>
    <col min="33" max="33" width="2" style="29" customWidth="1"/>
    <col min="34" max="34" width="8.5" style="29" customWidth="1"/>
    <col min="35" max="35" width="12" style="28" customWidth="1"/>
    <col min="36" max="36" width="1.83203125" style="29" customWidth="1"/>
    <col min="37" max="16384" width="9.1640625" style="29"/>
  </cols>
  <sheetData>
    <row r="1" spans="1:36" s="34" customFormat="1" ht="20" x14ac:dyDescent="0.2">
      <c r="A1" s="89" t="s">
        <v>17</v>
      </c>
      <c r="B1" s="109" t="s">
        <v>63</v>
      </c>
      <c r="C1" s="109"/>
      <c r="D1" s="109"/>
      <c r="E1" s="109"/>
      <c r="F1" s="109"/>
      <c r="G1" s="109"/>
      <c r="H1" s="109"/>
      <c r="I1" s="109"/>
      <c r="J1" s="109"/>
      <c r="K1" s="109"/>
      <c r="L1" s="109"/>
      <c r="M1" s="109"/>
      <c r="N1" s="109"/>
      <c r="O1" s="109"/>
      <c r="P1" s="109"/>
      <c r="Q1" s="109"/>
      <c r="R1" s="89" t="s">
        <v>6</v>
      </c>
      <c r="S1" s="105" t="s">
        <v>86</v>
      </c>
      <c r="T1" s="105"/>
      <c r="U1" s="105"/>
      <c r="V1" s="105"/>
      <c r="W1" s="105"/>
      <c r="X1" s="105"/>
      <c r="Y1" s="105"/>
      <c r="Z1" s="90" t="s">
        <v>62</v>
      </c>
      <c r="AA1" s="22"/>
      <c r="AB1" s="22"/>
      <c r="AC1" s="89" t="s">
        <v>18</v>
      </c>
      <c r="AD1" s="89"/>
      <c r="AE1" s="89"/>
      <c r="AF1" s="89"/>
      <c r="AG1" s="106" t="s">
        <v>64</v>
      </c>
      <c r="AH1" s="106"/>
      <c r="AI1" s="106"/>
    </row>
    <row r="2" spans="1:36" ht="23" hidden="1" x14ac:dyDescent="0.25">
      <c r="A2" s="23"/>
      <c r="B2" s="23"/>
      <c r="C2" s="24"/>
      <c r="D2" s="32"/>
      <c r="E2" s="32"/>
      <c r="F2" s="32"/>
      <c r="G2" s="32"/>
      <c r="H2" s="32"/>
      <c r="I2" s="32"/>
      <c r="J2" s="32"/>
      <c r="K2" s="32"/>
      <c r="L2" s="32"/>
      <c r="M2" s="32"/>
      <c r="N2" s="32"/>
      <c r="O2" s="32"/>
      <c r="P2" s="32"/>
      <c r="Q2" s="32"/>
      <c r="R2" s="32"/>
      <c r="S2" s="23"/>
      <c r="T2" s="25"/>
      <c r="U2" s="25"/>
      <c r="V2" s="25"/>
      <c r="W2" s="26"/>
      <c r="X2" s="26"/>
      <c r="Y2" s="26"/>
      <c r="Z2" s="22"/>
      <c r="AA2" s="22"/>
      <c r="AB2" s="22"/>
      <c r="AC2" s="23"/>
      <c r="AD2" s="23"/>
      <c r="AE2" s="23"/>
      <c r="AF2" s="23"/>
      <c r="AG2" s="27"/>
      <c r="AH2" s="27"/>
      <c r="AI2" s="27"/>
    </row>
    <row r="3" spans="1:36" ht="23.25" customHeight="1" x14ac:dyDescent="0.25">
      <c r="A3" s="41" t="s">
        <v>67</v>
      </c>
      <c r="D3" s="30"/>
      <c r="H3" s="49"/>
      <c r="O3" s="29"/>
      <c r="Q3" s="41" t="s">
        <v>68</v>
      </c>
      <c r="S3" s="23"/>
      <c r="T3" s="25"/>
      <c r="U3" s="25"/>
      <c r="V3" s="25"/>
      <c r="W3" s="61"/>
      <c r="X3" s="61"/>
      <c r="Y3" s="61"/>
      <c r="Z3" s="22"/>
      <c r="AA3" s="41" t="s">
        <v>69</v>
      </c>
      <c r="AB3" s="41"/>
      <c r="AC3" s="41"/>
      <c r="AD3" s="41"/>
      <c r="AE3" s="41"/>
      <c r="AF3" s="41"/>
      <c r="AG3" s="41"/>
      <c r="AH3" s="42"/>
      <c r="AI3" s="54" t="s">
        <v>88</v>
      </c>
      <c r="AJ3" s="42"/>
    </row>
    <row r="4" spans="1:36" ht="9" customHeight="1" x14ac:dyDescent="0.15">
      <c r="A4" s="30"/>
      <c r="B4" s="30"/>
      <c r="C4" s="30"/>
      <c r="D4" s="30"/>
      <c r="I4" s="30"/>
      <c r="J4" s="30"/>
      <c r="K4" s="30"/>
      <c r="L4" s="30"/>
      <c r="M4" s="30"/>
      <c r="N4" s="30"/>
      <c r="P4" s="30"/>
      <c r="Q4" s="30"/>
      <c r="R4" s="30"/>
      <c r="S4" s="30"/>
      <c r="T4" s="30"/>
      <c r="U4" s="30"/>
      <c r="V4" s="30"/>
      <c r="W4" s="30"/>
      <c r="X4" s="30"/>
      <c r="Y4" s="30"/>
      <c r="Z4" s="30"/>
      <c r="AA4" s="30"/>
      <c r="AB4" s="30"/>
      <c r="AC4" s="30"/>
      <c r="AD4" s="30"/>
      <c r="AE4" s="30"/>
      <c r="AF4" s="30"/>
      <c r="AG4" s="30"/>
      <c r="AH4" s="30"/>
      <c r="AI4" s="30"/>
    </row>
    <row r="5" spans="1:36" x14ac:dyDescent="0.15">
      <c r="A5" s="31" t="s">
        <v>19</v>
      </c>
      <c r="B5" s="31"/>
      <c r="C5" s="31" t="s">
        <v>20</v>
      </c>
      <c r="D5" s="31"/>
      <c r="E5" s="43" t="s">
        <v>21</v>
      </c>
      <c r="F5" s="43" t="s">
        <v>22</v>
      </c>
      <c r="G5" s="43" t="s">
        <v>23</v>
      </c>
      <c r="H5" s="43"/>
      <c r="I5" s="30"/>
      <c r="J5" s="31" t="s">
        <v>24</v>
      </c>
      <c r="K5" s="31"/>
      <c r="L5" s="31"/>
      <c r="M5" s="30"/>
      <c r="N5" s="30"/>
      <c r="P5" s="30"/>
      <c r="Q5" s="31" t="s">
        <v>19</v>
      </c>
      <c r="R5" s="31"/>
      <c r="S5" s="31" t="s">
        <v>20</v>
      </c>
      <c r="T5" s="43" t="s">
        <v>21</v>
      </c>
      <c r="U5" s="43" t="s">
        <v>22</v>
      </c>
      <c r="V5" s="43" t="s">
        <v>23</v>
      </c>
      <c r="W5" s="30"/>
      <c r="X5" s="31" t="s">
        <v>24</v>
      </c>
      <c r="Y5" s="30"/>
      <c r="Z5" s="30"/>
      <c r="AA5" s="31" t="s">
        <v>19</v>
      </c>
      <c r="AB5" s="31"/>
      <c r="AC5" s="31" t="s">
        <v>20</v>
      </c>
      <c r="AD5" s="43" t="s">
        <v>21</v>
      </c>
      <c r="AE5" s="43" t="s">
        <v>22</v>
      </c>
      <c r="AF5" s="43" t="s">
        <v>23</v>
      </c>
      <c r="AG5" s="30"/>
      <c r="AH5" s="31" t="s">
        <v>24</v>
      </c>
      <c r="AI5" s="30"/>
    </row>
    <row r="6" spans="1:36" ht="9" customHeight="1" x14ac:dyDescent="0.15">
      <c r="A6" s="30"/>
      <c r="B6" s="30"/>
      <c r="C6" s="30"/>
      <c r="D6" s="30"/>
      <c r="I6" s="30"/>
      <c r="J6" s="30"/>
      <c r="K6" s="30"/>
      <c r="L6" s="30"/>
      <c r="M6" s="30"/>
      <c r="N6" s="30"/>
      <c r="P6" s="30"/>
      <c r="Q6" s="30"/>
      <c r="R6" s="30"/>
      <c r="S6" s="30"/>
      <c r="T6" s="30"/>
      <c r="U6" s="30"/>
      <c r="V6" s="30"/>
      <c r="W6" s="30"/>
      <c r="X6" s="30"/>
      <c r="Y6" s="30"/>
      <c r="Z6" s="30"/>
      <c r="AA6" s="30"/>
      <c r="AB6" s="30"/>
      <c r="AC6" s="30"/>
      <c r="AD6" s="30"/>
      <c r="AE6" s="30"/>
      <c r="AF6" s="30"/>
      <c r="AG6" s="30"/>
      <c r="AH6" s="30"/>
      <c r="AI6" s="30"/>
    </row>
    <row r="7" spans="1:36" x14ac:dyDescent="0.15">
      <c r="A7" s="22" t="s">
        <v>25</v>
      </c>
      <c r="B7" s="65">
        <v>1113</v>
      </c>
      <c r="C7" s="107"/>
      <c r="D7" s="108"/>
      <c r="E7" s="32">
        <f t="shared" ref="E7" si="0">IF(H7&lt;&gt;"",H7,3)*IF(C7="A",4,IF(C7="B",3,IF(C7="C",2,IF(C7="D",1,IF(AND(C7&gt;=0,C7&lt;=4,ISNUMBER(C7)),C7,0)))))</f>
        <v>0</v>
      </c>
      <c r="F7" s="32" t="str">
        <f t="shared" ref="F7" si="1">IF(OR(C7="A",C7="B",C7="C",C7="D",C7="F",AND(C7&gt;=0,C7&lt;=4,ISNUMBER(C7))),IF(H7&lt;&gt;"",H7,3),"")</f>
        <v/>
      </c>
      <c r="G7" s="32" t="str">
        <f t="shared" ref="G7" si="2">IF(OR(C7="A",C7="B",C7="C",C7="D",C7="P",AND(C7&gt;=0,C7&lt;=4,ISNUMBER(C7))),IF(H7&lt;&gt;"",H7,3),"")</f>
        <v/>
      </c>
      <c r="H7" s="33"/>
      <c r="I7" s="103"/>
      <c r="J7" s="104"/>
      <c r="K7" s="104"/>
      <c r="L7" s="104"/>
      <c r="M7" s="30"/>
      <c r="N7" s="30"/>
      <c r="P7" s="30"/>
      <c r="Q7" s="22" t="s">
        <v>89</v>
      </c>
      <c r="R7" s="55">
        <v>1111</v>
      </c>
      <c r="S7" s="57"/>
      <c r="T7" s="32">
        <f>IF(W7&lt;&gt;"",W7,3)*IF(S7="A",4,IF(S7="B",3,IF(S7="C",2,IF(S7="D",1,IF(AND(S7&gt;=0,S7&lt;=4,ISNUMBER(S7)),S7,0)))))</f>
        <v>0</v>
      </c>
      <c r="U7" s="32" t="str">
        <f>IF(OR(S7="A",S7="B",S7="C",S7="D",S7="F",AND(S7&gt;=0,S7&lt;=4,ISNUMBER(S7))),IF(W7&lt;&gt;"",W7,3),"")</f>
        <v/>
      </c>
      <c r="V7" s="32" t="str">
        <f>IF(OR(S7="A",S7="B",S7="C",S7="D",S7="P",AND(S7&gt;=0,S7&lt;=4,ISNUMBER(S7))),IF(W7&lt;&gt;"",W7,3),"")</f>
        <v/>
      </c>
      <c r="W7" s="33">
        <v>1</v>
      </c>
      <c r="X7" s="103"/>
      <c r="Y7" s="104"/>
      <c r="Z7" s="30"/>
      <c r="AA7" s="41" t="s">
        <v>70</v>
      </c>
      <c r="AB7" s="86"/>
      <c r="AC7" s="86"/>
      <c r="AD7" s="30"/>
      <c r="AE7" s="30"/>
      <c r="AF7" s="30"/>
      <c r="AG7" s="30"/>
      <c r="AH7" s="49"/>
      <c r="AI7" s="49"/>
    </row>
    <row r="8" spans="1:36" x14ac:dyDescent="0.15">
      <c r="A8" s="22" t="s">
        <v>25</v>
      </c>
      <c r="B8" s="65">
        <v>1213</v>
      </c>
      <c r="C8" s="101"/>
      <c r="D8" s="102"/>
      <c r="E8" s="32">
        <f t="shared" ref="E8:E22" si="3">IF(H8&lt;&gt;"",H8,3)*IF(C8="A",4,IF(C8="B",3,IF(C8="C",2,IF(C8="D",1,IF(AND(C8&gt;=0,C8&lt;=4,ISNUMBER(C8)),C8,0)))))</f>
        <v>0</v>
      </c>
      <c r="F8" s="32" t="str">
        <f t="shared" ref="F8:F22" si="4">IF(OR(C8="A",C8="B",C8="C",C8="D",C8="F",AND(C8&gt;=0,C8&lt;=4,ISNUMBER(C8))),IF(H8&lt;&gt;"",H8,3),"")</f>
        <v/>
      </c>
      <c r="G8" s="32" t="str">
        <f t="shared" ref="G8:G22" si="5">IF(OR(C8="A",C8="B",C8="C",C8="D",C8="P",AND(C8&gt;=0,C8&lt;=4,ISNUMBER(C8))),IF(H8&lt;&gt;"",H8,3),"")</f>
        <v/>
      </c>
      <c r="H8" s="33"/>
      <c r="I8" s="103"/>
      <c r="J8" s="104"/>
      <c r="K8" s="104"/>
      <c r="L8" s="104"/>
      <c r="M8" s="30"/>
      <c r="N8" s="30"/>
      <c r="P8" s="30"/>
      <c r="Q8" s="51" t="s">
        <v>28</v>
      </c>
      <c r="R8" s="65">
        <v>1113</v>
      </c>
      <c r="S8" s="57"/>
      <c r="T8" s="32">
        <f t="shared" ref="T8" si="6">IF(W8&lt;&gt;"",W8,3)*IF(S8="A",4,IF(S8="B",3,IF(S8="C",2,IF(S8="D",1,IF(AND(S8&gt;=0,S8&lt;=4,ISNUMBER(S8)),S8,0)))))</f>
        <v>0</v>
      </c>
      <c r="U8" s="32" t="str">
        <f t="shared" ref="U8" si="7">IF(OR(S8="A",S8="B",S8="C",S8="D",S8="F",AND(S8&gt;=0,S8&lt;=4,ISNUMBER(S8))),IF(W8&lt;&gt;"",W8,3),"")</f>
        <v/>
      </c>
      <c r="V8" s="32" t="str">
        <f t="shared" ref="V8" si="8">IF(OR(S8="A",S8="B",S8="C",S8="D",S8="P",AND(S8&gt;=0,S8&lt;=4,ISNUMBER(S8))),IF(W8&lt;&gt;"",W8,3),"")</f>
        <v/>
      </c>
      <c r="W8" s="33"/>
      <c r="X8" s="103"/>
      <c r="Y8" s="104"/>
      <c r="Z8" s="30"/>
      <c r="AA8" s="48" t="s">
        <v>49</v>
      </c>
      <c r="AB8" s="65">
        <v>3044</v>
      </c>
      <c r="AC8" s="57"/>
      <c r="AD8" s="32">
        <f t="shared" ref="AD8:AD14" si="9">IF(AG8&lt;&gt;"",AG8,3)*IF(AC8="A",4,IF(AC8="B",3,IF(AC8="C",2,IF(AC8="D",1,IF(AND(AC8&gt;=0,AC8&lt;=4,ISNUMBER(AC8)),AC8,0)))))</f>
        <v>0</v>
      </c>
      <c r="AE8" s="32" t="str">
        <f t="shared" ref="AE8:AE14" si="10">IF(OR(AC8="A",AC8="B",AC8="C",AC8="D",AC8="F",AND(AC8&gt;=0,AC8&lt;=4,ISNUMBER(AC8))),IF(AG8&lt;&gt;"",AG8,3),"")</f>
        <v/>
      </c>
      <c r="AF8" s="32" t="str">
        <f t="shared" ref="AF8:AF14" si="11">IF(OR(AC8="A",AC8="B",AC8="C",AC8="D",AC8="P",AND(AC8&gt;=0,AC8&lt;=4,ISNUMBER(AC8))),IF(AG8&lt;&gt;"",AG8,3),"")</f>
        <v/>
      </c>
      <c r="AG8" s="33">
        <v>4</v>
      </c>
      <c r="AH8" s="103"/>
      <c r="AI8" s="104"/>
    </row>
    <row r="9" spans="1:36" x14ac:dyDescent="0.15">
      <c r="A9" s="22" t="s">
        <v>26</v>
      </c>
      <c r="B9" s="65">
        <v>1103</v>
      </c>
      <c r="C9" s="101"/>
      <c r="D9" s="102"/>
      <c r="E9" s="32">
        <f t="shared" si="3"/>
        <v>0</v>
      </c>
      <c r="F9" s="32" t="str">
        <f t="shared" si="4"/>
        <v/>
      </c>
      <c r="G9" s="32" t="str">
        <f t="shared" si="5"/>
        <v/>
      </c>
      <c r="H9" s="32"/>
      <c r="I9" s="103"/>
      <c r="J9" s="104"/>
      <c r="K9" s="104"/>
      <c r="L9" s="104"/>
      <c r="M9" s="30"/>
      <c r="N9" s="30"/>
      <c r="P9" s="30"/>
      <c r="Q9" s="44" t="s">
        <v>34</v>
      </c>
      <c r="R9" s="65">
        <v>1213</v>
      </c>
      <c r="S9" s="57"/>
      <c r="T9" s="32">
        <f t="shared" ref="T9:T13" si="12">IF(W9&lt;&gt;"",W9,3)*IF(S9="A",4,IF(S9="B",3,IF(S9="C",2,IF(S9="D",1,IF(AND(S9&gt;=0,S9&lt;=4,ISNUMBER(S9)),S9,0)))))</f>
        <v>0</v>
      </c>
      <c r="U9" s="32" t="str">
        <f t="shared" ref="U9:U13" si="13">IF(OR(S9="A",S9="B",S9="C",S9="D",S9="F",AND(S9&gt;=0,S9&lt;=4,ISNUMBER(S9))),IF(W9&lt;&gt;"",W9,3),"")</f>
        <v/>
      </c>
      <c r="V9" s="32" t="str">
        <f t="shared" ref="V9:V13" si="14">IF(OR(S9="A",S9="B",S9="C",S9="D",S9="P",AND(S9&gt;=0,S9&lt;=4,ISNUMBER(S9))),IF(W9&lt;&gt;"",W9,3),"")</f>
        <v/>
      </c>
      <c r="W9" s="33"/>
      <c r="X9" s="103"/>
      <c r="Y9" s="104"/>
      <c r="Z9" s="30"/>
      <c r="AA9" s="48" t="s">
        <v>49</v>
      </c>
      <c r="AB9" s="65">
        <v>4464</v>
      </c>
      <c r="AC9" s="58"/>
      <c r="AD9" s="32">
        <f t="shared" si="9"/>
        <v>0</v>
      </c>
      <c r="AE9" s="32" t="str">
        <f t="shared" si="10"/>
        <v/>
      </c>
      <c r="AF9" s="32" t="str">
        <f t="shared" si="11"/>
        <v/>
      </c>
      <c r="AG9" s="33">
        <v>4</v>
      </c>
      <c r="AH9" s="103"/>
      <c r="AI9" s="104"/>
    </row>
    <row r="10" spans="1:36" x14ac:dyDescent="0.15">
      <c r="A10" s="22" t="s">
        <v>27</v>
      </c>
      <c r="B10" s="55">
        <v>1113</v>
      </c>
      <c r="C10" s="101"/>
      <c r="D10" s="102"/>
      <c r="E10" s="32">
        <f t="shared" si="3"/>
        <v>0</v>
      </c>
      <c r="F10" s="32" t="str">
        <f t="shared" si="4"/>
        <v/>
      </c>
      <c r="G10" s="32" t="str">
        <f t="shared" si="5"/>
        <v/>
      </c>
      <c r="H10" s="32"/>
      <c r="I10" s="103"/>
      <c r="J10" s="104"/>
      <c r="K10" s="104"/>
      <c r="L10" s="104"/>
      <c r="M10" s="30"/>
      <c r="N10" s="30"/>
      <c r="P10" s="30"/>
      <c r="Q10" s="22" t="s">
        <v>49</v>
      </c>
      <c r="R10" s="55">
        <v>2993</v>
      </c>
      <c r="S10" s="58"/>
      <c r="T10" s="32">
        <f t="shared" si="12"/>
        <v>0</v>
      </c>
      <c r="U10" s="32" t="str">
        <f t="shared" si="13"/>
        <v/>
      </c>
      <c r="V10" s="32" t="str">
        <f t="shared" si="14"/>
        <v/>
      </c>
      <c r="W10" s="32"/>
      <c r="X10" s="103"/>
      <c r="Y10" s="104"/>
      <c r="Z10" s="30"/>
      <c r="AA10" s="48"/>
      <c r="AB10" s="56"/>
      <c r="AC10" s="62"/>
      <c r="AG10" s="34"/>
      <c r="AH10" s="63"/>
      <c r="AI10" s="63"/>
    </row>
    <row r="11" spans="1:36" x14ac:dyDescent="0.15">
      <c r="A11" s="22" t="s">
        <v>29</v>
      </c>
      <c r="B11" s="65">
        <v>1513</v>
      </c>
      <c r="C11" s="101"/>
      <c r="D11" s="102"/>
      <c r="E11" s="32">
        <f t="shared" si="3"/>
        <v>0</v>
      </c>
      <c r="F11" s="32" t="str">
        <f t="shared" si="4"/>
        <v/>
      </c>
      <c r="G11" s="32" t="str">
        <f t="shared" si="5"/>
        <v/>
      </c>
      <c r="H11" s="32"/>
      <c r="I11" s="103"/>
      <c r="J11" s="104"/>
      <c r="K11" s="104"/>
      <c r="L11" s="104"/>
      <c r="M11" s="30"/>
      <c r="N11" s="30"/>
      <c r="P11" s="30"/>
      <c r="Q11" s="48" t="s">
        <v>30</v>
      </c>
      <c r="R11" s="55">
        <v>2013</v>
      </c>
      <c r="S11" s="58"/>
      <c r="T11" s="32">
        <f t="shared" si="12"/>
        <v>0</v>
      </c>
      <c r="U11" s="32" t="str">
        <f t="shared" si="13"/>
        <v/>
      </c>
      <c r="V11" s="32" t="str">
        <f t="shared" si="14"/>
        <v/>
      </c>
      <c r="W11" s="32"/>
      <c r="X11" s="103"/>
      <c r="Y11" s="104"/>
      <c r="Z11" s="30"/>
      <c r="AA11" s="87" t="s">
        <v>71</v>
      </c>
      <c r="AB11" s="86"/>
      <c r="AC11" s="86"/>
      <c r="AD11" s="30"/>
      <c r="AE11" s="30"/>
      <c r="AF11" s="30"/>
      <c r="AG11" s="30"/>
      <c r="AH11" s="49"/>
      <c r="AI11" s="49"/>
    </row>
    <row r="12" spans="1:36" x14ac:dyDescent="0.15">
      <c r="A12" s="44" t="s">
        <v>31</v>
      </c>
      <c r="B12" s="65"/>
      <c r="C12" s="101"/>
      <c r="D12" s="102"/>
      <c r="E12" s="32">
        <f t="shared" si="3"/>
        <v>0</v>
      </c>
      <c r="F12" s="32" t="str">
        <f t="shared" si="4"/>
        <v/>
      </c>
      <c r="G12" s="32" t="str">
        <f t="shared" si="5"/>
        <v/>
      </c>
      <c r="H12" s="33"/>
      <c r="I12" s="103"/>
      <c r="J12" s="104"/>
      <c r="K12" s="104"/>
      <c r="L12" s="104"/>
      <c r="P12" s="30"/>
      <c r="Q12" s="51" t="s">
        <v>57</v>
      </c>
      <c r="R12" s="65">
        <v>3103</v>
      </c>
      <c r="S12" s="58"/>
      <c r="T12" s="32">
        <f t="shared" ref="T12" si="15">IF(W12&lt;&gt;"",W12,3)*IF(S12="A",4,IF(S12="B",3,IF(S12="C",2,IF(S12="D",1,IF(AND(S12&gt;=0,S12&lt;=4,ISNUMBER(S12)),S12,0)))))</f>
        <v>0</v>
      </c>
      <c r="U12" s="32" t="str">
        <f t="shared" ref="U12" si="16">IF(OR(S12="A",S12="B",S12="C",S12="D",S12="F",AND(S12&gt;=0,S12&lt;=4,ISNUMBER(S12))),IF(W12&lt;&gt;"",W12,3),"")</f>
        <v/>
      </c>
      <c r="V12" s="32" t="str">
        <f t="shared" ref="V12" si="17">IF(OR(S12="A",S12="B",S12="C",S12="D",S12="P",AND(S12&gt;=0,S12&lt;=4,ISNUMBER(S12))),IF(W12&lt;&gt;"",W12,3),"")</f>
        <v/>
      </c>
      <c r="W12" s="32"/>
      <c r="X12" s="103"/>
      <c r="Y12" s="104"/>
      <c r="Z12" s="30"/>
      <c r="AA12" s="48" t="s">
        <v>49</v>
      </c>
      <c r="AB12" s="55">
        <v>4573</v>
      </c>
      <c r="AC12" s="57"/>
      <c r="AD12" s="32">
        <f t="shared" ref="AD12:AD13" si="18">IF(AG12&lt;&gt;"",AG12,3)*IF(AC12="A",4,IF(AC12="B",3,IF(AC12="C",2,IF(AC12="D",1,IF(AND(AC12&gt;=0,AC12&lt;=4,ISNUMBER(AC12)),AC12,0)))))</f>
        <v>0</v>
      </c>
      <c r="AE12" s="32" t="str">
        <f t="shared" ref="AE12:AE13" si="19">IF(OR(AC12="A",AC12="B",AC12="C",AC12="D",AC12="F",AND(AC12&gt;=0,AC12&lt;=4,ISNUMBER(AC12))),IF(AG12&lt;&gt;"",AG12,3),"")</f>
        <v/>
      </c>
      <c r="AF12" s="32" t="str">
        <f t="shared" ref="AF12:AF13" si="20">IF(OR(AC12="A",AC12="B",AC12="C",AC12="D",AC12="P",AND(AC12&gt;=0,AC12&lt;=4,ISNUMBER(AC12))),IF(AG12&lt;&gt;"",AG12,3),"")</f>
        <v/>
      </c>
      <c r="AG12" s="33"/>
      <c r="AH12" s="103"/>
      <c r="AI12" s="104"/>
    </row>
    <row r="13" spans="1:36" x14ac:dyDescent="0.15">
      <c r="A13" s="44" t="s">
        <v>31</v>
      </c>
      <c r="B13" s="65"/>
      <c r="C13" s="101"/>
      <c r="D13" s="102"/>
      <c r="E13" s="32">
        <f t="shared" si="3"/>
        <v>0</v>
      </c>
      <c r="F13" s="32" t="str">
        <f t="shared" si="4"/>
        <v/>
      </c>
      <c r="G13" s="32" t="str">
        <f t="shared" si="5"/>
        <v/>
      </c>
      <c r="H13" s="33"/>
      <c r="I13" s="103"/>
      <c r="J13" s="104"/>
      <c r="K13" s="104"/>
      <c r="L13" s="104"/>
      <c r="M13" s="30"/>
      <c r="N13" s="30"/>
      <c r="P13" s="30"/>
      <c r="Q13" s="51" t="s">
        <v>87</v>
      </c>
      <c r="R13" s="65">
        <v>2713</v>
      </c>
      <c r="S13" s="58"/>
      <c r="T13" s="32">
        <f t="shared" si="12"/>
        <v>0</v>
      </c>
      <c r="U13" s="32" t="str">
        <f t="shared" si="13"/>
        <v/>
      </c>
      <c r="V13" s="32" t="str">
        <f t="shared" si="14"/>
        <v/>
      </c>
      <c r="W13" s="32"/>
      <c r="X13" s="103"/>
      <c r="Y13" s="104"/>
      <c r="Z13" s="30"/>
      <c r="AA13" s="51" t="s">
        <v>54</v>
      </c>
      <c r="AB13" s="65">
        <v>4333</v>
      </c>
      <c r="AC13" s="58"/>
      <c r="AD13" s="32">
        <f t="shared" si="18"/>
        <v>0</v>
      </c>
      <c r="AE13" s="32" t="str">
        <f t="shared" si="19"/>
        <v/>
      </c>
      <c r="AF13" s="32" t="str">
        <f t="shared" si="20"/>
        <v/>
      </c>
      <c r="AG13" s="33"/>
      <c r="AH13" s="103"/>
      <c r="AI13" s="104"/>
    </row>
    <row r="14" spans="1:36" x14ac:dyDescent="0.15">
      <c r="A14" s="22" t="s">
        <v>32</v>
      </c>
      <c r="B14" s="65">
        <v>1113</v>
      </c>
      <c r="C14" s="101"/>
      <c r="D14" s="102"/>
      <c r="E14" s="32">
        <f t="shared" si="3"/>
        <v>0</v>
      </c>
      <c r="F14" s="32" t="str">
        <f t="shared" si="4"/>
        <v/>
      </c>
      <c r="G14" s="32" t="str">
        <f t="shared" si="5"/>
        <v/>
      </c>
      <c r="H14" s="32"/>
      <c r="I14" s="103"/>
      <c r="J14" s="104"/>
      <c r="K14" s="104"/>
      <c r="L14" s="104"/>
      <c r="M14" s="30"/>
      <c r="N14" s="30"/>
      <c r="P14" s="30"/>
      <c r="Q14" s="44"/>
      <c r="R14" s="44"/>
      <c r="S14" s="84"/>
      <c r="T14" s="32"/>
      <c r="U14" s="32"/>
      <c r="V14" s="32"/>
      <c r="W14" s="32"/>
      <c r="X14" s="111"/>
      <c r="Y14" s="112"/>
      <c r="Z14" s="45"/>
      <c r="AA14" s="51" t="s">
        <v>54</v>
      </c>
      <c r="AB14" s="65">
        <v>4743</v>
      </c>
      <c r="AC14" s="58"/>
      <c r="AD14" s="32">
        <f t="shared" si="9"/>
        <v>0</v>
      </c>
      <c r="AE14" s="32" t="str">
        <f t="shared" si="10"/>
        <v/>
      </c>
      <c r="AF14" s="32" t="str">
        <f t="shared" si="11"/>
        <v/>
      </c>
      <c r="AG14" s="32"/>
      <c r="AH14" s="103"/>
      <c r="AI14" s="104"/>
    </row>
    <row r="15" spans="1:36" x14ac:dyDescent="0.15">
      <c r="A15" s="22" t="s">
        <v>32</v>
      </c>
      <c r="B15" s="55">
        <v>1111</v>
      </c>
      <c r="C15" s="101"/>
      <c r="D15" s="102"/>
      <c r="E15" s="32">
        <f t="shared" ref="E15" si="21">IF(H15&lt;&gt;"",H15,3)*IF(C15="A",4,IF(C15="B",3,IF(C15="C",2,IF(C15="D",1,IF(AND(C15&gt;=0,C15&lt;=4,ISNUMBER(C15)),C15,0)))))</f>
        <v>0</v>
      </c>
      <c r="F15" s="32" t="str">
        <f t="shared" ref="F15" si="22">IF(OR(C15="A",C15="B",C15="C",C15="D",C15="F",AND(C15&gt;=0,C15&lt;=4,ISNUMBER(C15))),IF(H15&lt;&gt;"",H15,3),"")</f>
        <v/>
      </c>
      <c r="G15" s="32" t="str">
        <f t="shared" ref="G15" si="23">IF(OR(C15="A",C15="B",C15="C",C15="D",C15="P",AND(C15&gt;=0,C15&lt;=4,ISNUMBER(C15))),IF(H15&lt;&gt;"",H15,3),"")</f>
        <v/>
      </c>
      <c r="H15" s="32">
        <v>1</v>
      </c>
      <c r="I15" s="103"/>
      <c r="J15" s="104"/>
      <c r="K15" s="104"/>
      <c r="L15" s="104"/>
      <c r="M15" s="30"/>
      <c r="N15" s="30"/>
      <c r="P15" s="30"/>
      <c r="Q15" s="48"/>
      <c r="R15" s="63"/>
      <c r="S15" s="62"/>
      <c r="X15" s="66"/>
      <c r="Y15" s="66"/>
      <c r="Z15" s="30"/>
      <c r="AA15" s="22"/>
      <c r="AB15" s="56"/>
      <c r="AC15" s="64"/>
      <c r="AH15" s="63"/>
      <c r="AI15" s="63"/>
    </row>
    <row r="16" spans="1:36" x14ac:dyDescent="0.15">
      <c r="A16" s="22" t="s">
        <v>33</v>
      </c>
      <c r="B16" s="65">
        <v>1314</v>
      </c>
      <c r="C16" s="101"/>
      <c r="D16" s="101"/>
      <c r="E16" s="32">
        <f t="shared" si="3"/>
        <v>0</v>
      </c>
      <c r="F16" s="32" t="str">
        <f t="shared" si="4"/>
        <v/>
      </c>
      <c r="G16" s="32" t="str">
        <f t="shared" si="5"/>
        <v/>
      </c>
      <c r="H16" s="32">
        <v>4</v>
      </c>
      <c r="I16" s="103"/>
      <c r="J16" s="104"/>
      <c r="K16" s="104"/>
      <c r="L16" s="104"/>
      <c r="M16" s="30"/>
      <c r="N16" s="30"/>
      <c r="P16" s="45"/>
      <c r="Q16" s="110"/>
      <c r="R16" s="110"/>
      <c r="S16" s="110"/>
      <c r="T16" s="110"/>
      <c r="U16" s="110"/>
      <c r="V16" s="110"/>
      <c r="W16" s="110"/>
      <c r="X16" s="22" t="s">
        <v>37</v>
      </c>
      <c r="Y16" s="30"/>
      <c r="Z16" s="30"/>
      <c r="AA16" s="41" t="s">
        <v>72</v>
      </c>
      <c r="AB16" s="86"/>
      <c r="AC16" s="86"/>
      <c r="AD16" s="41"/>
      <c r="AE16" s="41"/>
      <c r="AF16" s="41"/>
      <c r="AG16" s="41"/>
      <c r="AH16" s="80"/>
      <c r="AI16" s="49"/>
    </row>
    <row r="17" spans="1:36" x14ac:dyDescent="0.15">
      <c r="A17" s="48" t="s">
        <v>58</v>
      </c>
      <c r="B17" s="65"/>
      <c r="C17" s="101"/>
      <c r="D17" s="102"/>
      <c r="E17" s="32">
        <f t="shared" si="3"/>
        <v>0</v>
      </c>
      <c r="F17" s="32" t="str">
        <f t="shared" si="4"/>
        <v/>
      </c>
      <c r="G17" s="32" t="str">
        <f t="shared" si="5"/>
        <v/>
      </c>
      <c r="H17" s="32"/>
      <c r="I17" s="103"/>
      <c r="J17" s="104"/>
      <c r="K17" s="104"/>
      <c r="L17" s="104"/>
      <c r="M17" s="30"/>
      <c r="N17" s="30"/>
      <c r="P17" s="30"/>
      <c r="Q17" s="35" t="s">
        <v>38</v>
      </c>
      <c r="R17" s="30"/>
      <c r="S17" s="30"/>
      <c r="T17" s="30"/>
      <c r="U17" s="30"/>
      <c r="V17" s="46"/>
      <c r="W17" s="30"/>
      <c r="X17" s="30"/>
      <c r="Y17" s="85"/>
      <c r="Z17" s="30"/>
      <c r="AA17" s="51" t="s">
        <v>49</v>
      </c>
      <c r="AB17" s="65">
        <v>4800</v>
      </c>
      <c r="AC17" s="57"/>
      <c r="AD17" s="32">
        <f t="shared" ref="AD17:AD18" si="24">IF(AG17&lt;&gt;"",AG17,3)*IF(AC17="A",4,IF(AC17="B",3,IF(AC17="C",2,IF(AC17="D",1,IF(AND(AC17&gt;=0,AC17&lt;=4,ISNUMBER(AC17)),AC17,0)))))</f>
        <v>0</v>
      </c>
      <c r="AE17" s="32" t="str">
        <f t="shared" ref="AE17:AE18" si="25">IF(OR(AC17="A",AC17="B",AC17="C",AC17="D",AC17="F",AND(AC17&gt;=0,AC17&lt;=4,ISNUMBER(AC17))),IF(AG17&lt;&gt;"",AG17,3),"")</f>
        <v/>
      </c>
      <c r="AF17" s="32" t="str">
        <f t="shared" ref="AF17:AF18" si="26">IF(OR(AC17="A",AC17="B",AC17="C",AC17="D",AC17="P",AND(AC17&gt;=0,AC17&lt;=4,ISNUMBER(AC17))),IF(AG17&lt;&gt;"",AG17,3),"")</f>
        <v/>
      </c>
      <c r="AG17" s="33">
        <v>3</v>
      </c>
      <c r="AH17" s="103"/>
      <c r="AI17" s="104"/>
    </row>
    <row r="18" spans="1:36" ht="14" thickBot="1" x14ac:dyDescent="0.2">
      <c r="A18" s="48" t="s">
        <v>59</v>
      </c>
      <c r="B18" s="65"/>
      <c r="C18" s="101"/>
      <c r="D18" s="102"/>
      <c r="E18" s="32">
        <f t="shared" si="3"/>
        <v>0</v>
      </c>
      <c r="F18" s="32" t="str">
        <f t="shared" si="4"/>
        <v/>
      </c>
      <c r="G18" s="32" t="str">
        <f t="shared" si="5"/>
        <v/>
      </c>
      <c r="H18" s="33"/>
      <c r="I18" s="103"/>
      <c r="J18" s="104"/>
      <c r="K18" s="104"/>
      <c r="L18" s="104"/>
      <c r="M18" s="30"/>
      <c r="N18" s="30"/>
      <c r="P18" s="30"/>
      <c r="Q18" s="115">
        <f>SUM(G7:G22,V7:V13,AF8:AF9,AF12:AF14, AF17:AF18,AF21, AF24:AF28,AF30:AF32,AF35:AF37,AF40:AF42,G28:G43,O28:O43)</f>
        <v>0</v>
      </c>
      <c r="R18" s="115"/>
      <c r="S18" s="30" t="s">
        <v>39</v>
      </c>
      <c r="T18" s="30"/>
      <c r="U18" s="30"/>
      <c r="V18" s="30"/>
      <c r="W18" s="30"/>
      <c r="X18" s="30"/>
      <c r="Y18" s="30"/>
      <c r="Z18" s="30"/>
      <c r="AA18" s="51" t="s">
        <v>49</v>
      </c>
      <c r="AB18" s="65">
        <v>2143</v>
      </c>
      <c r="AC18" s="58"/>
      <c r="AD18" s="32">
        <f t="shared" si="24"/>
        <v>0</v>
      </c>
      <c r="AE18" s="32" t="str">
        <f t="shared" si="25"/>
        <v/>
      </c>
      <c r="AF18" s="32" t="str">
        <f t="shared" si="26"/>
        <v/>
      </c>
      <c r="AG18" s="32"/>
      <c r="AH18" s="103"/>
      <c r="AI18" s="104"/>
    </row>
    <row r="19" spans="1:36" ht="15" thickTop="1" thickBot="1" x14ac:dyDescent="0.2">
      <c r="A19" s="48" t="s">
        <v>59</v>
      </c>
      <c r="B19" s="65"/>
      <c r="C19" s="101"/>
      <c r="D19" s="102"/>
      <c r="E19" s="32">
        <f t="shared" si="3"/>
        <v>0</v>
      </c>
      <c r="F19" s="32" t="str">
        <f t="shared" si="4"/>
        <v/>
      </c>
      <c r="G19" s="32" t="str">
        <f t="shared" si="5"/>
        <v/>
      </c>
      <c r="H19" s="33"/>
      <c r="I19" s="103"/>
      <c r="J19" s="104"/>
      <c r="K19" s="104"/>
      <c r="L19" s="104"/>
      <c r="M19" s="30"/>
      <c r="N19" s="30"/>
      <c r="P19" s="30"/>
      <c r="Q19" s="122" t="str">
        <f>IF(SUM(F7:F22,U7:U13,AE8:AE14, AE17:AE18,AE21,AE24:AE28,AE30:AE32,AE35:AE37, AE40:AE42,F28:F43,N28:N43)=0,"N/A",ROUNDDOWN(SUM(E7:E22,T7:T13,AD8:AD14, AD17:AD18,AD21,AD24:AD28,AD30:AD32,AD35:AD37,AD40:AD42,E28:E43,M28:M43)/SUM(F7:F22,U7:U13,AE8:AE14, AE17:AE18,AE21, AE24:AE28,AE30:AE32,AE35:AE37,AE40:AE42,F28:F43,N28:N43),2))</f>
        <v>N/A</v>
      </c>
      <c r="R19" s="122"/>
      <c r="S19" s="30" t="s">
        <v>40</v>
      </c>
      <c r="T19" s="30"/>
      <c r="U19" s="30"/>
      <c r="V19" s="30"/>
      <c r="W19" s="30"/>
      <c r="X19" s="30"/>
      <c r="Y19" s="30"/>
      <c r="Z19" s="30"/>
      <c r="AA19" s="48"/>
      <c r="AB19" s="30"/>
      <c r="AC19" s="30"/>
      <c r="AD19" s="30"/>
      <c r="AE19" s="30"/>
      <c r="AF19" s="30"/>
      <c r="AG19" s="30"/>
      <c r="AH19" s="30"/>
      <c r="AI19" s="30"/>
    </row>
    <row r="20" spans="1:36" ht="15" thickTop="1" thickBot="1" x14ac:dyDescent="0.2">
      <c r="A20" s="48" t="s">
        <v>59</v>
      </c>
      <c r="B20" s="65"/>
      <c r="C20" s="101"/>
      <c r="D20" s="102"/>
      <c r="E20" s="32">
        <f t="shared" si="3"/>
        <v>0</v>
      </c>
      <c r="F20" s="32" t="str">
        <f t="shared" si="4"/>
        <v/>
      </c>
      <c r="G20" s="32" t="str">
        <f t="shared" si="5"/>
        <v/>
      </c>
      <c r="H20" s="33">
        <v>2</v>
      </c>
      <c r="I20" s="103"/>
      <c r="J20" s="104"/>
      <c r="K20" s="104"/>
      <c r="L20" s="104"/>
      <c r="M20" s="30"/>
      <c r="N20" s="30"/>
      <c r="P20" s="30"/>
      <c r="Q20" s="116">
        <f>SUMIF(B7:B22,"&gt;2999",G7:G22)+SUMIF(B28:B43,"&gt;2999",G28:G43)+SUMIF(J28:J43,"&gt;2999",O28:O43)+SUMIF(R7:R13,"&gt;2999",V7:V13)+SUMIF(AB8:AB9,"&gt;2999",AF8:AF9)+SUMIF(AB12:AB14,"&gt;2999",AF12:AF14)+SUMIF(AB17:AB18,"&gt;2999",AF17:AF18)+SUMIF(AB21,"&gt;2999",AF21)+SUMIF(AB24:AB28,"&gt;2999",AF24:AF28)+SUMIF(AB30:AB32,"&gt;2999",AF30:AF32)+SUMIF(AB35:AB37,"&gt;2999",AF35:AF37)+SUMIF(AB40:AB42,"&gt;2999",AF40:AF42)</f>
        <v>0</v>
      </c>
      <c r="R20" s="116"/>
      <c r="S20" s="48" t="s">
        <v>65</v>
      </c>
      <c r="T20" s="30"/>
      <c r="U20" s="30"/>
      <c r="V20" s="30"/>
      <c r="W20" s="30"/>
      <c r="X20" s="30"/>
      <c r="Y20" s="30"/>
      <c r="Z20" s="79"/>
      <c r="AA20" s="41" t="s">
        <v>73</v>
      </c>
      <c r="AB20" s="41"/>
      <c r="AC20" s="41"/>
      <c r="AD20" s="30"/>
      <c r="AE20" s="30"/>
      <c r="AF20" s="30"/>
      <c r="AG20" s="30"/>
      <c r="AH20" s="30"/>
      <c r="AI20" s="30"/>
    </row>
    <row r="21" spans="1:36" ht="15" thickTop="1" thickBot="1" x14ac:dyDescent="0.2">
      <c r="A21" s="44" t="s">
        <v>35</v>
      </c>
      <c r="B21" s="65"/>
      <c r="C21" s="101"/>
      <c r="D21" s="102"/>
      <c r="E21" s="32">
        <f t="shared" si="3"/>
        <v>0</v>
      </c>
      <c r="F21" s="32" t="str">
        <f t="shared" si="4"/>
        <v/>
      </c>
      <c r="G21" s="32" t="str">
        <f t="shared" si="5"/>
        <v/>
      </c>
      <c r="H21" s="33"/>
      <c r="I21" s="103"/>
      <c r="J21" s="104"/>
      <c r="K21" s="104"/>
      <c r="L21" s="104"/>
      <c r="M21" s="30"/>
      <c r="N21" s="30"/>
      <c r="P21" s="30"/>
      <c r="Q21" s="116">
        <f>SUMIF(B7:B22,"&gt;2999",F7:F22)+SUMIF(B28:B43,"&gt;2999",F28:F43)+SUMIF(J28:J43,"&gt;2999",N28:N43)+SUMIF(R7:R13,"&gt;2999",U7:U13)+SUMIF(AB8:AB9,"&gt;2999",AE8:AE9)+SUMIF(AB12:AB14,"&gt;2999",AE12:AE14)+SUMIF(AB17:AB18,"&gt;2999",AE17:AE18)+SUMIF(AB21,"&gt;2999",AE21)+SUMIF(AB24:AB28,"&gt;2999",AE24:AE28)+SUMIF(AB30:AB33,"&gt;2999",AE30:AE33)+SUMIF(AB35:AB37,"&gt;2999",AE35:AE37)+SUMIF(AB40:AB42,"&gt;2999",AE40:AE42)</f>
        <v>0</v>
      </c>
      <c r="R21" s="116"/>
      <c r="S21" s="81" t="s">
        <v>66</v>
      </c>
      <c r="T21" s="30"/>
      <c r="U21" s="30"/>
      <c r="V21" s="30"/>
      <c r="W21" s="30"/>
      <c r="X21" s="30"/>
      <c r="Y21" s="30"/>
      <c r="Z21" s="30"/>
      <c r="AA21" s="51" t="s">
        <v>56</v>
      </c>
      <c r="AB21" s="65">
        <v>3423</v>
      </c>
      <c r="AC21" s="57"/>
      <c r="AD21" s="32">
        <f t="shared" ref="AD21" si="27">IF(AG21&lt;&gt;"",AG21,3)*IF(AC21="A",4,IF(AC21="B",3,IF(AC21="C",2,IF(AC21="D",1,IF(AND(AC21&gt;=0,AC21&lt;=4,ISNUMBER(AC21)),AC21,0)))))</f>
        <v>0</v>
      </c>
      <c r="AE21" s="32" t="str">
        <f t="shared" ref="AE21" si="28">IF(OR(AC21="A",AC21="B",AC21="C",AC21="D",AC21="F",AND(AC21&gt;=0,AC21&lt;=4,ISNUMBER(AC21))),IF(AG21&lt;&gt;"",AG21,3),"")</f>
        <v/>
      </c>
      <c r="AF21" s="32" t="str">
        <f t="shared" ref="AF21" si="29">IF(OR(AC21="A",AC21="B",AC21="C",AC21="D",AC21="P",AND(AC21&gt;=0,AC21&lt;=4,ISNUMBER(AC21))),IF(AG21&lt;&gt;"",AG21,3),"")</f>
        <v/>
      </c>
      <c r="AG21" s="32"/>
      <c r="AH21" s="103"/>
      <c r="AI21" s="104"/>
    </row>
    <row r="22" spans="1:36" ht="14" thickBot="1" x14ac:dyDescent="0.2">
      <c r="A22" s="44" t="s">
        <v>36</v>
      </c>
      <c r="B22" s="65"/>
      <c r="C22" s="101"/>
      <c r="D22" s="102"/>
      <c r="E22" s="32">
        <f t="shared" si="3"/>
        <v>0</v>
      </c>
      <c r="F22" s="32" t="str">
        <f t="shared" si="4"/>
        <v/>
      </c>
      <c r="G22" s="32" t="str">
        <f t="shared" si="5"/>
        <v/>
      </c>
      <c r="H22" s="32"/>
      <c r="I22" s="103"/>
      <c r="J22" s="104"/>
      <c r="K22" s="104"/>
      <c r="L22" s="104"/>
      <c r="M22" s="30"/>
      <c r="N22" s="30"/>
      <c r="P22" s="30"/>
      <c r="Q22" s="125">
        <f>SUMIF(B7:B22,"&gt;2999",E7:E22)+SUMIF(B28:B43,"&gt;2999",E28:E43)+SUMIF(J28:J43,"&gt;2999",M28:M43)+SUMIF(R7:R13,"&gt;2999",T7:T13)+SUMIF(AB8:AB9,"&gt;2999",AD8:AD9)+SUMIF(AB12:AB14,"&gt;2999",AD12:AD14)+SUMIF(AB17:AB18,"&gt;2999",AD17:AD18)+SUMIF(AB21,"&gt;2999",AD21)+SUMIF(AB30:AB32,"&gt;2999",AD30:AD32)+SUMIF(AB35:AB37,"&gt;2999",AD35:AD37)+SUMIF(AB24:AB28,"&gt;2999",AD24:AD28)+SUMIF(AB40:AB42,"&gt;2999",AD40:AD42)</f>
        <v>0</v>
      </c>
      <c r="R22" s="125"/>
      <c r="S22" s="22" t="s">
        <v>41</v>
      </c>
      <c r="T22" s="30"/>
      <c r="U22" s="30"/>
      <c r="V22" s="30"/>
      <c r="W22" s="30"/>
      <c r="X22" s="30"/>
      <c r="Y22" s="30"/>
      <c r="Z22" s="30"/>
      <c r="AA22" s="48"/>
      <c r="AB22" s="30"/>
      <c r="AC22" s="30"/>
      <c r="AD22" s="30"/>
      <c r="AE22" s="30"/>
      <c r="AF22" s="30"/>
      <c r="AG22" s="30"/>
      <c r="AH22" s="30"/>
      <c r="AI22" s="30"/>
    </row>
    <row r="23" spans="1:36" ht="14" thickBot="1" x14ac:dyDescent="0.2">
      <c r="A23" s="44"/>
      <c r="B23" s="44"/>
      <c r="C23" s="113"/>
      <c r="D23" s="113"/>
      <c r="E23" s="32"/>
      <c r="F23" s="32"/>
      <c r="G23" s="32"/>
      <c r="H23" s="32"/>
      <c r="I23" s="114"/>
      <c r="J23" s="114"/>
      <c r="K23" s="114"/>
      <c r="L23" s="114"/>
      <c r="M23" s="30"/>
      <c r="N23" s="30"/>
      <c r="P23" s="30"/>
      <c r="Q23" s="117" t="str">
        <f>IF(SUM(Q22)=0,"N/A",Q22/Q21)</f>
        <v>N/A</v>
      </c>
      <c r="R23" s="117"/>
      <c r="S23" s="30" t="s">
        <v>43</v>
      </c>
      <c r="T23" s="30"/>
      <c r="U23" s="30"/>
      <c r="V23" s="30"/>
      <c r="W23" s="30"/>
      <c r="X23" s="30"/>
      <c r="Y23" s="30"/>
      <c r="Z23" s="30"/>
      <c r="AA23" s="41" t="s">
        <v>74</v>
      </c>
      <c r="AB23" s="41"/>
      <c r="AC23" s="41"/>
      <c r="AD23" s="79"/>
      <c r="AE23" s="79"/>
      <c r="AF23" s="79"/>
      <c r="AG23" s="79"/>
      <c r="AH23" s="79"/>
      <c r="AI23" s="79"/>
    </row>
    <row r="24" spans="1:36" ht="15" thickTop="1" thickBot="1" x14ac:dyDescent="0.2">
      <c r="A24" s="44"/>
      <c r="B24" s="44"/>
      <c r="C24" s="118"/>
      <c r="D24" s="118"/>
      <c r="E24" s="32"/>
      <c r="F24" s="32"/>
      <c r="G24" s="32"/>
      <c r="H24" s="32"/>
      <c r="I24" s="119"/>
      <c r="J24" s="119"/>
      <c r="K24" s="119"/>
      <c r="L24" s="119"/>
      <c r="M24" s="30"/>
      <c r="N24" s="30"/>
      <c r="P24" s="30"/>
      <c r="Q24" s="120"/>
      <c r="R24" s="121"/>
      <c r="S24" s="22" t="s">
        <v>46</v>
      </c>
      <c r="T24" s="30"/>
      <c r="U24" s="30"/>
      <c r="V24" s="30"/>
      <c r="W24" s="30"/>
      <c r="X24" s="30"/>
      <c r="Y24" s="30"/>
      <c r="Z24" s="30"/>
      <c r="AA24" s="48" t="s">
        <v>33</v>
      </c>
      <c r="AB24" s="65">
        <v>1515</v>
      </c>
      <c r="AC24" s="57"/>
      <c r="AD24" s="32">
        <f>IF(AG24&lt;&gt;"",AG24,3)*IF(AC24="A",4,IF(AC24="B",3,IF(AC24="C",2,IF(AC24="D",1,IF(AND(AC24&gt;=0,AC24&lt;=4,ISNUMBER(AC24)),AC24,0)))))</f>
        <v>0</v>
      </c>
      <c r="AE24" s="32" t="str">
        <f t="shared" ref="AE24:AE27" si="30">IF(OR(AC24="A",AC24="B",AC24="C",AC24="D",AC24="F",AND(AC24&gt;=0,AC24&lt;=4,ISNUMBER(AC24))),IF(AG24&lt;&gt;"",AG24,3),"")</f>
        <v/>
      </c>
      <c r="AF24" s="32" t="str">
        <f t="shared" ref="AF24:AF27" si="31">IF(OR(AC24="A",AC24="B",AC24="C",AC24="D",AC24="P",AND(AC24&gt;=0,AC24&lt;=4,ISNUMBER(AC24))),IF(AG24&lt;&gt;"",AG24,3),"")</f>
        <v/>
      </c>
      <c r="AG24" s="32">
        <v>5</v>
      </c>
      <c r="AH24" s="103"/>
      <c r="AI24" s="104"/>
    </row>
    <row r="25" spans="1:36" ht="18" thickTop="1" thickBot="1" x14ac:dyDescent="0.25">
      <c r="A25" s="41" t="s">
        <v>78</v>
      </c>
      <c r="B25" s="30"/>
      <c r="C25" s="30"/>
      <c r="D25" s="30"/>
      <c r="I25" s="30"/>
      <c r="J25" s="30"/>
      <c r="K25" s="30"/>
      <c r="L25" s="30"/>
      <c r="M25" s="30"/>
      <c r="N25" s="30"/>
      <c r="P25" s="30"/>
      <c r="Q25" s="124">
        <v>120</v>
      </c>
      <c r="R25" s="124"/>
      <c r="S25" s="30" t="s">
        <v>47</v>
      </c>
      <c r="T25" s="30"/>
      <c r="U25" s="30"/>
      <c r="V25" s="30"/>
      <c r="W25" s="30"/>
      <c r="X25" s="30"/>
      <c r="Y25" s="30"/>
      <c r="AA25" s="51" t="s">
        <v>50</v>
      </c>
      <c r="AB25" s="65">
        <v>3653</v>
      </c>
      <c r="AC25" s="57"/>
      <c r="AD25" s="32">
        <f t="shared" ref="AD25:AD26" si="32">IF(AG25&lt;&gt;"",AG25,3)*IF(AC25="A",4,IF(AC25="B",3,IF(AC25="C",2,IF(AC25="D",1,IF(AND(AC25&gt;=0,AC25&lt;=4,ISNUMBER(AC25)),AC25,0)))))</f>
        <v>0</v>
      </c>
      <c r="AE25" s="32" t="str">
        <f t="shared" ref="AE25:AE26" si="33">IF(OR(AC25="A",AC25="B",AC25="C",AC25="D",AC25="F",AND(AC25&gt;=0,AC25&lt;=4,ISNUMBER(AC25))),IF(AG25&lt;&gt;"",AG25,3),"")</f>
        <v/>
      </c>
      <c r="AF25" s="32" t="str">
        <f t="shared" ref="AF25:AF26" si="34">IF(OR(AC25="A",AC25="B",AC25="C",AC25="D",AC25="P",AND(AC25&gt;=0,AC25&lt;=4,ISNUMBER(AC25))),IF(AG25&lt;&gt;"",AG25,3),"")</f>
        <v/>
      </c>
      <c r="AG25" s="32"/>
      <c r="AH25" s="103"/>
      <c r="AI25" s="104"/>
    </row>
    <row r="26" spans="1:36" ht="15" customHeight="1" x14ac:dyDescent="0.15">
      <c r="A26" s="41" t="s">
        <v>42</v>
      </c>
      <c r="B26" s="41"/>
      <c r="C26" s="30"/>
      <c r="D26" s="30"/>
      <c r="I26" s="80" t="s">
        <v>79</v>
      </c>
      <c r="J26" s="50"/>
      <c r="K26" s="50"/>
      <c r="L26" s="50"/>
      <c r="M26" s="50"/>
      <c r="N26" s="50"/>
      <c r="O26" s="50"/>
      <c r="P26" s="50"/>
      <c r="Q26" s="86" t="s">
        <v>48</v>
      </c>
      <c r="R26" s="30"/>
      <c r="S26" s="30"/>
      <c r="T26" s="30"/>
      <c r="U26" s="30"/>
      <c r="V26" s="30"/>
      <c r="W26" s="30"/>
      <c r="X26" s="30"/>
      <c r="Y26" s="30"/>
      <c r="Z26" s="30"/>
      <c r="AA26" s="51" t="s">
        <v>33</v>
      </c>
      <c r="AB26" s="65">
        <v>3053</v>
      </c>
      <c r="AC26" s="57"/>
      <c r="AD26" s="32">
        <f t="shared" si="32"/>
        <v>0</v>
      </c>
      <c r="AE26" s="32" t="str">
        <f t="shared" si="33"/>
        <v/>
      </c>
      <c r="AF26" s="32" t="str">
        <f t="shared" si="34"/>
        <v/>
      </c>
      <c r="AG26" s="32"/>
      <c r="AH26" s="103"/>
      <c r="AI26" s="104"/>
    </row>
    <row r="27" spans="1:36" ht="16" customHeight="1" thickBot="1" x14ac:dyDescent="0.2">
      <c r="A27" s="30" t="s">
        <v>19</v>
      </c>
      <c r="B27" s="30"/>
      <c r="C27" s="30" t="s">
        <v>44</v>
      </c>
      <c r="D27" s="23" t="s">
        <v>45</v>
      </c>
      <c r="I27" s="30" t="s">
        <v>19</v>
      </c>
      <c r="J27" s="30"/>
      <c r="K27" s="30" t="s">
        <v>44</v>
      </c>
      <c r="L27" s="36" t="s">
        <v>45</v>
      </c>
      <c r="M27" s="43" t="s">
        <v>21</v>
      </c>
      <c r="N27" s="43" t="s">
        <v>22</v>
      </c>
      <c r="O27" s="43" t="s">
        <v>23</v>
      </c>
      <c r="P27" s="30"/>
      <c r="Q27" s="41"/>
      <c r="R27" s="30"/>
      <c r="S27" s="30"/>
      <c r="T27" s="30"/>
      <c r="U27" s="30"/>
      <c r="V27" s="30"/>
      <c r="W27" s="30"/>
      <c r="X27" s="30"/>
      <c r="Y27" s="30"/>
      <c r="AA27" s="51" t="s">
        <v>33</v>
      </c>
      <c r="AB27" s="65">
        <v>3112</v>
      </c>
      <c r="AC27" s="57"/>
      <c r="AD27" s="32">
        <f t="shared" ref="AD27" si="35">IF(AG27&lt;&gt;"",AG27,3)*IF(AC27="A",4,IF(AC27="B",3,IF(AC27="C",2,IF(AC27="D",1,IF(AND(AC27&gt;=0,AC27&lt;=4,ISNUMBER(AC27)),AC27,0)))))</f>
        <v>0</v>
      </c>
      <c r="AE27" s="32" t="str">
        <f t="shared" si="30"/>
        <v/>
      </c>
      <c r="AF27" s="32" t="str">
        <f t="shared" si="31"/>
        <v/>
      </c>
      <c r="AG27" s="32">
        <v>2</v>
      </c>
      <c r="AH27" s="103"/>
      <c r="AI27" s="104"/>
    </row>
    <row r="28" spans="1:36" ht="18" customHeight="1" thickBot="1" x14ac:dyDescent="0.2">
      <c r="A28" s="53"/>
      <c r="B28" s="37"/>
      <c r="C28" s="52"/>
      <c r="D28" s="38"/>
      <c r="E28" s="91">
        <f t="shared" ref="E28:E43" si="36">D28*IF(OR(C28="A",C28="RA"),4,IF(OR(C28="B",C28="RB"),3,IF(OR(C28="C",C28="RC"),2,IF(OR(C28="D",C28="RD"),1,IF(AND(C28&gt;=0,C28&lt;=4,ISNUMBER(C28)),C28,0)))))</f>
        <v>0</v>
      </c>
      <c r="F28" s="92" t="str">
        <f t="shared" ref="F28:F43" si="37">IF(OR(C28="",D28=""),"",IF(OR(C28="A",C28="B",C28="C",C28="D",C28="F",C28="RA",C28="RB",C28="RC",C28="RD",C28="RF",AND(C28&gt;=0,C28&lt;=4,ISNUMBER(C28))),D28,""))</f>
        <v/>
      </c>
      <c r="G28" s="93" t="str">
        <f t="shared" ref="G28:G43" si="38">IF(OR(C28="",D28=""),"",IF(OR(C28="A",C28="B",C28="C",C28="D",C28="P",AND(C28&gt;=0,C28&lt;=4,ISNUMBER(C28))),D28,""))</f>
        <v/>
      </c>
      <c r="H28" s="39"/>
      <c r="I28" s="53"/>
      <c r="J28" s="37"/>
      <c r="K28" s="52"/>
      <c r="L28" s="38"/>
      <c r="M28" s="100">
        <f t="shared" ref="M28:M43" si="39">L28*IF(OR(K28="A",K28="RA"),4,IF(OR(K28="B",K28="RB"),3,IF(OR(K28="C",K28="RC"),2,IF(OR(K28="D",K28="RD"),1,IF(AND(K28&gt;=0,K28=4,ISNUMBER(K28)),K28,0)))))</f>
        <v>0</v>
      </c>
      <c r="N28" s="100" t="str">
        <f t="shared" ref="N28:N43" si="40">IF(OR(K28="",L28=""),"",IF(OR(K28="A",K28="B",K28="C",K28="D",K28="F",K28="RA",K28="RB",K28="RC",K28="RD",K28="RF",AND(K28&gt;=0,K28&lt;=4,ISNUMBER(K28))),L28,""))</f>
        <v/>
      </c>
      <c r="O28" s="100" t="str">
        <f t="shared" ref="O28:O43" si="41">IF(OR(K28="",L28=""),"",IF(OR(K28="A",K28="B",K28="C",K28="D",K28="P",AND(K28&gt;=0,K28&lt;=4,ISNUMBER(K28))),L28,""))</f>
        <v/>
      </c>
      <c r="Q28" s="30"/>
      <c r="R28" s="30"/>
      <c r="S28" s="30"/>
      <c r="T28" s="30"/>
      <c r="U28" s="30"/>
      <c r="V28" s="30"/>
      <c r="W28" s="30"/>
      <c r="X28" s="30"/>
      <c r="Y28" s="30"/>
      <c r="Z28" s="30"/>
      <c r="AA28" s="51" t="s">
        <v>33</v>
      </c>
      <c r="AB28" s="65">
        <v>3153</v>
      </c>
      <c r="AC28" s="57"/>
      <c r="AD28" s="32">
        <f t="shared" ref="AD28" si="42">IF(AG28&lt;&gt;"",AG28,3)*IF(AC28="A",4,IF(AC28="B",3,IF(AC28="C",2,IF(AC28="D",1,IF(AND(AC28&gt;=0,AC28&lt;=4,ISNUMBER(AC28)),AC28,0)))))</f>
        <v>0</v>
      </c>
      <c r="AE28" s="32" t="str">
        <f t="shared" ref="AE28" si="43">IF(OR(AC28="A",AC28="B",AC28="C",AC28="D",AC28="F",AND(AC28&gt;=0,AC28&lt;=4,ISNUMBER(AC28))),IF(AG28&lt;&gt;"",AG28,3),"")</f>
        <v/>
      </c>
      <c r="AF28" s="32" t="str">
        <f t="shared" ref="AF28" si="44">IF(OR(AC28="A",AC28="B",AC28="C",AC28="D",AC28="P",AND(AC28&gt;=0,AC28&lt;=4,ISNUMBER(AC28))),IF(AG28&lt;&gt;"",AG28,3),"")</f>
        <v/>
      </c>
      <c r="AG28" s="32"/>
      <c r="AH28" s="103"/>
      <c r="AI28" s="104"/>
      <c r="AJ28" s="88"/>
    </row>
    <row r="29" spans="1:36" ht="14" thickBot="1" x14ac:dyDescent="0.2">
      <c r="A29" s="53"/>
      <c r="B29" s="37"/>
      <c r="C29" s="52"/>
      <c r="D29" s="38"/>
      <c r="E29" s="94">
        <f t="shared" si="36"/>
        <v>0</v>
      </c>
      <c r="F29" s="95" t="str">
        <f t="shared" si="37"/>
        <v/>
      </c>
      <c r="G29" s="96" t="str">
        <f t="shared" si="38"/>
        <v/>
      </c>
      <c r="H29" s="40"/>
      <c r="I29" s="53"/>
      <c r="J29" s="37"/>
      <c r="K29" s="52"/>
      <c r="L29" s="38"/>
      <c r="M29" s="100">
        <f t="shared" si="39"/>
        <v>0</v>
      </c>
      <c r="N29" s="100" t="str">
        <f t="shared" si="40"/>
        <v/>
      </c>
      <c r="O29" s="100" t="str">
        <f t="shared" si="41"/>
        <v/>
      </c>
      <c r="Q29" s="30"/>
      <c r="R29" s="30"/>
      <c r="S29" s="30"/>
      <c r="T29" s="30"/>
      <c r="U29" s="30"/>
      <c r="V29" s="30"/>
      <c r="W29" s="30"/>
      <c r="X29" s="30"/>
      <c r="Y29" s="30"/>
      <c r="Z29" s="30"/>
      <c r="AA29" s="41" t="s">
        <v>75</v>
      </c>
      <c r="AB29" s="86"/>
      <c r="AC29" s="86"/>
      <c r="AD29" s="30"/>
      <c r="AE29" s="30"/>
      <c r="AF29" s="30"/>
      <c r="AG29" s="30"/>
      <c r="AH29" s="49"/>
      <c r="AI29" s="49"/>
    </row>
    <row r="30" spans="1:36" ht="14" thickBot="1" x14ac:dyDescent="0.2">
      <c r="A30" s="53"/>
      <c r="B30" s="37"/>
      <c r="C30" s="52"/>
      <c r="D30" s="38"/>
      <c r="E30" s="94">
        <f t="shared" si="36"/>
        <v>0</v>
      </c>
      <c r="F30" s="95" t="str">
        <f t="shared" si="37"/>
        <v/>
      </c>
      <c r="G30" s="96" t="str">
        <f t="shared" si="38"/>
        <v/>
      </c>
      <c r="H30" s="40"/>
      <c r="I30" s="53"/>
      <c r="J30" s="37"/>
      <c r="K30" s="52"/>
      <c r="L30" s="38"/>
      <c r="M30" s="100">
        <f t="shared" si="39"/>
        <v>0</v>
      </c>
      <c r="N30" s="100" t="str">
        <f t="shared" si="40"/>
        <v/>
      </c>
      <c r="O30" s="100" t="str">
        <f t="shared" si="41"/>
        <v/>
      </c>
      <c r="Q30" s="30"/>
      <c r="R30" s="30"/>
      <c r="S30" s="30"/>
      <c r="T30" s="30"/>
      <c r="U30" s="30"/>
      <c r="V30" s="30"/>
      <c r="W30" s="30"/>
      <c r="X30" s="30"/>
      <c r="Y30" s="30"/>
      <c r="Z30" s="30"/>
      <c r="AA30" s="48" t="s">
        <v>33</v>
      </c>
      <c r="AB30" s="55">
        <v>2113</v>
      </c>
      <c r="AC30" s="57"/>
      <c r="AD30" s="32">
        <f t="shared" ref="AD30:AD32" si="45">IF(AG30&lt;&gt;"",AG30,3)*IF(AC30="A",4,IF(AC30="B",3,IF(AC30="C",2,IF(AC30="D",1,IF(AND(AC30&gt;=0,AC30&lt;=4,ISNUMBER(AC30)),AC30,0)))))</f>
        <v>0</v>
      </c>
      <c r="AE30" s="32" t="str">
        <f t="shared" ref="AE30:AE32" si="46">IF(OR(AC30="A",AC30="B",AC30="C",AC30="D",AC30="F",AND(AC30&gt;=0,AC30&lt;=4,ISNUMBER(AC30))),IF(AG30&lt;&gt;"",AG30,3),"")</f>
        <v/>
      </c>
      <c r="AF30" s="32" t="str">
        <f t="shared" ref="AF30:AF32" si="47">IF(OR(AC30="A",AC30="B",AC30="C",AC30="D",AC30="P",AND(AC30&gt;=0,AC30&lt;=4,ISNUMBER(AC30))),IF(AG30&lt;&gt;"",AG30,3),"")</f>
        <v/>
      </c>
      <c r="AG30" s="33"/>
      <c r="AH30" s="103"/>
      <c r="AI30" s="104"/>
    </row>
    <row r="31" spans="1:36" ht="14" thickBot="1" x14ac:dyDescent="0.2">
      <c r="A31" s="53"/>
      <c r="B31" s="37"/>
      <c r="C31" s="52"/>
      <c r="D31" s="38"/>
      <c r="E31" s="94">
        <f t="shared" si="36"/>
        <v>0</v>
      </c>
      <c r="F31" s="95" t="str">
        <f t="shared" si="37"/>
        <v/>
      </c>
      <c r="G31" s="96" t="str">
        <f t="shared" si="38"/>
        <v/>
      </c>
      <c r="H31" s="40"/>
      <c r="I31" s="53"/>
      <c r="J31" s="37"/>
      <c r="K31" s="52"/>
      <c r="L31" s="38"/>
      <c r="M31" s="100">
        <f t="shared" si="39"/>
        <v>0</v>
      </c>
      <c r="N31" s="100" t="str">
        <f t="shared" si="40"/>
        <v/>
      </c>
      <c r="O31" s="100" t="str">
        <f t="shared" si="41"/>
        <v/>
      </c>
      <c r="Q31" s="30"/>
      <c r="R31" s="30"/>
      <c r="S31" s="30"/>
      <c r="T31" s="30"/>
      <c r="U31" s="30"/>
      <c r="V31" s="30"/>
      <c r="W31" s="30"/>
      <c r="X31" s="30"/>
      <c r="Y31" s="30"/>
      <c r="Z31" s="30"/>
      <c r="AA31" s="51" t="s">
        <v>33</v>
      </c>
      <c r="AB31" s="65">
        <v>2122</v>
      </c>
      <c r="AC31" s="58"/>
      <c r="AD31" s="32">
        <f t="shared" si="45"/>
        <v>0</v>
      </c>
      <c r="AE31" s="32" t="str">
        <f t="shared" si="46"/>
        <v/>
      </c>
      <c r="AF31" s="32" t="str">
        <f t="shared" si="47"/>
        <v/>
      </c>
      <c r="AG31" s="33">
        <v>2</v>
      </c>
      <c r="AH31" s="103"/>
      <c r="AI31" s="104"/>
    </row>
    <row r="32" spans="1:36" ht="13.5" customHeight="1" thickBot="1" x14ac:dyDescent="0.2">
      <c r="A32" s="53"/>
      <c r="B32" s="37"/>
      <c r="C32" s="52"/>
      <c r="D32" s="38"/>
      <c r="E32" s="94">
        <f t="shared" si="36"/>
        <v>0</v>
      </c>
      <c r="F32" s="95" t="str">
        <f t="shared" si="37"/>
        <v/>
      </c>
      <c r="G32" s="96" t="str">
        <f t="shared" si="38"/>
        <v/>
      </c>
      <c r="H32" s="40"/>
      <c r="I32" s="53"/>
      <c r="J32" s="37"/>
      <c r="K32" s="52"/>
      <c r="L32" s="38"/>
      <c r="M32" s="100">
        <f t="shared" si="39"/>
        <v>0</v>
      </c>
      <c r="N32" s="100" t="str">
        <f t="shared" si="40"/>
        <v/>
      </c>
      <c r="O32" s="100" t="str">
        <f t="shared" si="41"/>
        <v/>
      </c>
      <c r="Q32" s="30"/>
      <c r="R32" s="30"/>
      <c r="S32" s="30"/>
      <c r="T32" s="30"/>
      <c r="U32" s="30"/>
      <c r="V32" s="30"/>
      <c r="W32" s="30"/>
      <c r="X32" s="30"/>
      <c r="Y32" s="30"/>
      <c r="Z32" s="30"/>
      <c r="AA32" s="51" t="s">
        <v>50</v>
      </c>
      <c r="AB32" s="65">
        <v>3723</v>
      </c>
      <c r="AC32" s="58"/>
      <c r="AD32" s="32">
        <f t="shared" si="45"/>
        <v>0</v>
      </c>
      <c r="AE32" s="32" t="str">
        <f t="shared" si="46"/>
        <v/>
      </c>
      <c r="AF32" s="32" t="str">
        <f t="shared" si="47"/>
        <v/>
      </c>
      <c r="AG32" s="32"/>
      <c r="AH32" s="103"/>
      <c r="AI32" s="104"/>
    </row>
    <row r="33" spans="1:35" ht="13.5" customHeight="1" thickBot="1" x14ac:dyDescent="0.2">
      <c r="A33" s="53"/>
      <c r="B33" s="37"/>
      <c r="C33" s="52"/>
      <c r="D33" s="38"/>
      <c r="E33" s="94">
        <f t="shared" si="36"/>
        <v>0</v>
      </c>
      <c r="F33" s="95" t="str">
        <f t="shared" si="37"/>
        <v/>
      </c>
      <c r="G33" s="96" t="str">
        <f t="shared" si="38"/>
        <v/>
      </c>
      <c r="H33" s="40"/>
      <c r="I33" s="53"/>
      <c r="J33" s="37"/>
      <c r="K33" s="52"/>
      <c r="L33" s="38"/>
      <c r="M33" s="100">
        <f t="shared" si="39"/>
        <v>0</v>
      </c>
      <c r="N33" s="100" t="str">
        <f t="shared" si="40"/>
        <v/>
      </c>
      <c r="O33" s="100" t="str">
        <f t="shared" si="41"/>
        <v/>
      </c>
      <c r="Q33" s="30"/>
      <c r="R33" s="30"/>
      <c r="S33" s="30"/>
      <c r="T33" s="30"/>
      <c r="U33" s="30"/>
      <c r="V33" s="30"/>
      <c r="W33" s="30"/>
      <c r="X33" s="30"/>
      <c r="Y33" s="30"/>
      <c r="Z33" s="30"/>
      <c r="AI33" s="29"/>
    </row>
    <row r="34" spans="1:35" ht="14" thickBot="1" x14ac:dyDescent="0.2">
      <c r="A34" s="53"/>
      <c r="B34" s="37"/>
      <c r="C34" s="52"/>
      <c r="D34" s="38"/>
      <c r="E34" s="94">
        <f t="shared" si="36"/>
        <v>0</v>
      </c>
      <c r="F34" s="95" t="str">
        <f t="shared" si="37"/>
        <v/>
      </c>
      <c r="G34" s="96" t="str">
        <f t="shared" si="38"/>
        <v/>
      </c>
      <c r="H34" s="40"/>
      <c r="I34" s="53"/>
      <c r="J34" s="37"/>
      <c r="K34" s="52"/>
      <c r="L34" s="38"/>
      <c r="M34" s="100">
        <f t="shared" si="39"/>
        <v>0</v>
      </c>
      <c r="N34" s="100" t="str">
        <f t="shared" si="40"/>
        <v/>
      </c>
      <c r="O34" s="100" t="str">
        <f t="shared" si="41"/>
        <v/>
      </c>
      <c r="Q34" s="30"/>
      <c r="R34" s="30"/>
      <c r="S34" s="30"/>
      <c r="T34" s="30"/>
      <c r="U34" s="30"/>
      <c r="V34" s="30"/>
      <c r="W34" s="30"/>
      <c r="X34" s="30"/>
      <c r="Y34" s="30"/>
      <c r="Z34" s="30"/>
      <c r="AA34" s="126" t="s">
        <v>76</v>
      </c>
      <c r="AB34" s="126"/>
      <c r="AC34" s="126"/>
      <c r="AD34" s="126"/>
      <c r="AE34" s="126"/>
      <c r="AF34" s="126"/>
      <c r="AG34" s="126"/>
      <c r="AH34" s="126"/>
      <c r="AI34" s="126"/>
    </row>
    <row r="35" spans="1:35" ht="14" thickBot="1" x14ac:dyDescent="0.2">
      <c r="A35" s="53"/>
      <c r="B35" s="37"/>
      <c r="C35" s="52"/>
      <c r="D35" s="38"/>
      <c r="E35" s="94">
        <f t="shared" si="36"/>
        <v>0</v>
      </c>
      <c r="F35" s="95" t="str">
        <f t="shared" si="37"/>
        <v/>
      </c>
      <c r="G35" s="96" t="str">
        <f t="shared" si="38"/>
        <v/>
      </c>
      <c r="H35" s="40"/>
      <c r="I35" s="53"/>
      <c r="J35" s="37"/>
      <c r="K35" s="52"/>
      <c r="L35" s="38"/>
      <c r="M35" s="100">
        <f t="shared" si="39"/>
        <v>0</v>
      </c>
      <c r="N35" s="100" t="str">
        <f t="shared" si="40"/>
        <v/>
      </c>
      <c r="O35" s="100" t="str">
        <f t="shared" si="41"/>
        <v/>
      </c>
      <c r="Q35" s="30"/>
      <c r="R35" s="30"/>
      <c r="S35" s="30"/>
      <c r="T35" s="30"/>
      <c r="U35" s="30"/>
      <c r="V35" s="30"/>
      <c r="W35" s="30"/>
      <c r="X35" s="30"/>
      <c r="Y35" s="30"/>
      <c r="Z35" s="30"/>
      <c r="AA35" s="51" t="s">
        <v>55</v>
      </c>
      <c r="AB35" s="65"/>
      <c r="AC35" s="57"/>
      <c r="AD35" s="32">
        <f>IF(AG35&lt;&gt;"",AG35,3)*IF(AC35="A",4,IF(AC35="B",3,IF(AC35="C",2,IF(AC35="D",1,IF(AND(AC35&gt;=0,AC35&lt;=4,ISNUMBER(AC35)),AC35,0)))))</f>
        <v>0</v>
      </c>
      <c r="AE35" s="32" t="str">
        <f>IF(OR(AC35="A",AC35="B",AC35="C",AC35="D",AC35="F",AND(AC35&gt;=0,AC35&lt;=4,ISNUMBER(AC35))),IF(AG35&lt;&gt;"",AG35,3),"")</f>
        <v/>
      </c>
      <c r="AF35" s="32" t="str">
        <f>IF(OR(AC35="A",AC35="B",AC35="C",AC35="D",AC35="P",AND(AC35&gt;=0,AC35&lt;=4,ISNUMBER(AC35))),IF(AG35&lt;&gt;"",AG35,3),"")</f>
        <v/>
      </c>
      <c r="AG35" s="33"/>
      <c r="AH35" s="103"/>
      <c r="AI35" s="104"/>
    </row>
    <row r="36" spans="1:35" ht="14" thickBot="1" x14ac:dyDescent="0.2">
      <c r="A36" s="53"/>
      <c r="B36" s="37"/>
      <c r="C36" s="52"/>
      <c r="D36" s="38"/>
      <c r="E36" s="94">
        <f t="shared" si="36"/>
        <v>0</v>
      </c>
      <c r="F36" s="95" t="str">
        <f t="shared" si="37"/>
        <v/>
      </c>
      <c r="G36" s="96" t="str">
        <f t="shared" si="38"/>
        <v/>
      </c>
      <c r="H36" s="40"/>
      <c r="I36" s="53"/>
      <c r="J36" s="37"/>
      <c r="K36" s="52"/>
      <c r="L36" s="38"/>
      <c r="M36" s="100">
        <f t="shared" si="39"/>
        <v>0</v>
      </c>
      <c r="N36" s="100" t="str">
        <f t="shared" si="40"/>
        <v/>
      </c>
      <c r="O36" s="100" t="str">
        <f t="shared" si="41"/>
        <v/>
      </c>
      <c r="Q36" s="30"/>
      <c r="R36" s="30"/>
      <c r="S36" s="30"/>
      <c r="T36" s="30"/>
      <c r="U36" s="30"/>
      <c r="V36" s="30"/>
      <c r="W36" s="30"/>
      <c r="X36" s="30"/>
      <c r="Y36" s="30"/>
      <c r="Z36" s="30"/>
      <c r="AA36" s="51" t="s">
        <v>55</v>
      </c>
      <c r="AB36" s="65"/>
      <c r="AC36" s="57"/>
      <c r="AD36" s="32">
        <f>IF(AG36&lt;&gt;"",AG36,3)*IF(AC36="A",4,IF(AC36="B",3,IF(AC36="C",2,IF(AC36="D",1,IF(AND(AC36&gt;=0,AC36&lt;=4,ISNUMBER(AC36)),AC36,0)))))</f>
        <v>0</v>
      </c>
      <c r="AE36" s="32" t="str">
        <f>IF(OR(AC36="A",AC36="B",AC36="C",AC36="D",AC36="F",AND(AC36&gt;=0,AC36&lt;=4,ISNUMBER(AC36))),IF(AG36&lt;&gt;"",AG36,3),"")</f>
        <v/>
      </c>
      <c r="AF36" s="32" t="str">
        <f>IF(OR(AC36="A",AC36="B",AC36="C",AC36="D",AC36="P",AND(AC36&gt;=0,AC36&lt;=4,ISNUMBER(AC36))),IF(AG36&lt;&gt;"",AG36,3),"")</f>
        <v/>
      </c>
      <c r="AG36" s="33"/>
      <c r="AH36" s="103"/>
      <c r="AI36" s="104"/>
    </row>
    <row r="37" spans="1:35" ht="14" thickBot="1" x14ac:dyDescent="0.2">
      <c r="A37" s="53"/>
      <c r="B37" s="37"/>
      <c r="C37" s="52"/>
      <c r="D37" s="38"/>
      <c r="E37" s="94">
        <f t="shared" si="36"/>
        <v>0</v>
      </c>
      <c r="F37" s="95" t="str">
        <f t="shared" si="37"/>
        <v/>
      </c>
      <c r="G37" s="96" t="str">
        <f t="shared" si="38"/>
        <v/>
      </c>
      <c r="H37" s="40"/>
      <c r="I37" s="53"/>
      <c r="J37" s="37"/>
      <c r="K37" s="52"/>
      <c r="L37" s="38"/>
      <c r="M37" s="100">
        <f t="shared" si="39"/>
        <v>0</v>
      </c>
      <c r="N37" s="100" t="str">
        <f t="shared" si="40"/>
        <v/>
      </c>
      <c r="O37" s="100" t="str">
        <f t="shared" si="41"/>
        <v/>
      </c>
      <c r="Q37" s="30"/>
      <c r="R37" s="30"/>
      <c r="S37" s="30"/>
      <c r="T37" s="30"/>
      <c r="U37" s="30"/>
      <c r="V37" s="30"/>
      <c r="W37" s="30"/>
      <c r="X37" s="30"/>
      <c r="Y37" s="30"/>
      <c r="Z37" s="30"/>
      <c r="AA37" s="51" t="s">
        <v>32</v>
      </c>
      <c r="AB37" s="65"/>
      <c r="AC37" s="57"/>
      <c r="AD37" s="32">
        <f t="shared" ref="AD37" si="48">IF(AG37&lt;&gt;"",AG37,3)*IF(AC37="A",4,IF(AC37="B",3,IF(AC37="C",2,IF(AC37="D",1,IF(AND(AC37&gt;=0,AC37&lt;=4,ISNUMBER(AC37)),AC37,0)))))</f>
        <v>0</v>
      </c>
      <c r="AE37" s="32" t="str">
        <f t="shared" ref="AE37" si="49">IF(OR(AC37="A",AC37="B",AC37="C",AC37="D",AC37="F",AND(AC37&gt;=0,AC37&lt;=4,ISNUMBER(AC37))),IF(AG37&lt;&gt;"",AG37,3),"")</f>
        <v/>
      </c>
      <c r="AF37" s="32" t="str">
        <f t="shared" ref="AF37" si="50">IF(OR(AC37="A",AC37="B",AC37="C",AC37="D",AC37="P",AND(AC37&gt;=0,AC37&lt;=4,ISNUMBER(AC37))),IF(AG37&lt;&gt;"",AG37,3),"")</f>
        <v/>
      </c>
      <c r="AG37" s="33"/>
      <c r="AH37" s="103"/>
      <c r="AI37" s="104"/>
    </row>
    <row r="38" spans="1:35" ht="14" thickBot="1" x14ac:dyDescent="0.2">
      <c r="A38" s="53"/>
      <c r="B38" s="37"/>
      <c r="C38" s="52"/>
      <c r="D38" s="38"/>
      <c r="E38" s="94">
        <f t="shared" si="36"/>
        <v>0</v>
      </c>
      <c r="F38" s="95" t="str">
        <f t="shared" si="37"/>
        <v/>
      </c>
      <c r="G38" s="96" t="str">
        <f t="shared" si="38"/>
        <v/>
      </c>
      <c r="H38" s="40"/>
      <c r="I38" s="53"/>
      <c r="J38" s="37"/>
      <c r="K38" s="52"/>
      <c r="L38" s="38"/>
      <c r="M38" s="100">
        <f t="shared" si="39"/>
        <v>0</v>
      </c>
      <c r="N38" s="100" t="str">
        <f t="shared" si="40"/>
        <v/>
      </c>
      <c r="O38" s="100" t="str">
        <f t="shared" si="41"/>
        <v/>
      </c>
      <c r="Q38" s="30"/>
      <c r="R38" s="30"/>
      <c r="S38" s="30"/>
      <c r="T38" s="30"/>
      <c r="U38" s="30"/>
      <c r="V38" s="30"/>
      <c r="W38" s="30"/>
      <c r="X38" s="30"/>
      <c r="Y38" s="30"/>
      <c r="Z38" s="30"/>
      <c r="AH38" s="88"/>
      <c r="AI38" s="88"/>
    </row>
    <row r="39" spans="1:35" ht="14" thickBot="1" x14ac:dyDescent="0.2">
      <c r="A39" s="53"/>
      <c r="B39" s="37"/>
      <c r="C39" s="52"/>
      <c r="D39" s="38"/>
      <c r="E39" s="94">
        <f t="shared" si="36"/>
        <v>0</v>
      </c>
      <c r="F39" s="95" t="str">
        <f t="shared" si="37"/>
        <v/>
      </c>
      <c r="G39" s="96" t="str">
        <f t="shared" si="38"/>
        <v/>
      </c>
      <c r="H39" s="40"/>
      <c r="I39" s="53"/>
      <c r="J39" s="37"/>
      <c r="K39" s="52"/>
      <c r="L39" s="38"/>
      <c r="M39" s="100">
        <f t="shared" si="39"/>
        <v>0</v>
      </c>
      <c r="N39" s="100" t="str">
        <f t="shared" si="40"/>
        <v/>
      </c>
      <c r="O39" s="100" t="str">
        <f t="shared" si="41"/>
        <v/>
      </c>
      <c r="Z39" s="30"/>
      <c r="AA39" s="41" t="s">
        <v>77</v>
      </c>
      <c r="AB39" s="86"/>
      <c r="AC39" s="86"/>
      <c r="AD39" s="41"/>
      <c r="AE39" s="41"/>
      <c r="AF39" s="41"/>
      <c r="AG39" s="41"/>
      <c r="AH39" s="56"/>
      <c r="AI39" s="56"/>
    </row>
    <row r="40" spans="1:35" ht="14" thickBot="1" x14ac:dyDescent="0.2">
      <c r="A40" s="53"/>
      <c r="B40" s="37"/>
      <c r="C40" s="52"/>
      <c r="D40" s="38"/>
      <c r="E40" s="94">
        <f t="shared" si="36"/>
        <v>0</v>
      </c>
      <c r="F40" s="95" t="str">
        <f t="shared" si="37"/>
        <v/>
      </c>
      <c r="G40" s="96" t="str">
        <f t="shared" si="38"/>
        <v/>
      </c>
      <c r="H40" s="40"/>
      <c r="I40" s="53"/>
      <c r="J40" s="37"/>
      <c r="K40" s="52"/>
      <c r="L40" s="38"/>
      <c r="M40" s="100">
        <f t="shared" si="39"/>
        <v>0</v>
      </c>
      <c r="N40" s="100" t="str">
        <f t="shared" si="40"/>
        <v/>
      </c>
      <c r="O40" s="100" t="str">
        <f t="shared" si="41"/>
        <v/>
      </c>
      <c r="Z40" s="30"/>
      <c r="AA40" s="51"/>
      <c r="AB40" s="65"/>
      <c r="AC40" s="57"/>
      <c r="AD40" s="32">
        <f t="shared" ref="AD40" si="51">IF(AG40&lt;&gt;"",AG40,3)*IF(AC40="A",4,IF(AC40="B",3,IF(AC40="C",2,IF(AC40="D",1,IF(AND(AC40&gt;=0,AC40&lt;=4,ISNUMBER(AC40)),AC40,0)))))</f>
        <v>0</v>
      </c>
      <c r="AE40" s="32" t="str">
        <f t="shared" ref="AE40" si="52">IF(OR(AC40="A",AC40="B",AC40="C",AC40="D",AC40="F",AND(AC40&gt;=0,AC40&lt;=4,ISNUMBER(AC40))),IF(AG40&lt;&gt;"",AG40,3),"")</f>
        <v/>
      </c>
      <c r="AF40" s="32" t="str">
        <f t="shared" ref="AF40" si="53">IF(OR(AC40="A",AC40="B",AC40="C",AC40="D",AC40="P",AND(AC40&gt;=0,AC40&lt;=4,ISNUMBER(AC40))),IF(AG40&lt;&gt;"",AG40,3),"")</f>
        <v/>
      </c>
      <c r="AG40" s="32"/>
      <c r="AH40" s="103"/>
      <c r="AI40" s="104"/>
    </row>
    <row r="41" spans="1:35" ht="14" thickBot="1" x14ac:dyDescent="0.2">
      <c r="A41" s="53"/>
      <c r="B41" s="37"/>
      <c r="C41" s="52"/>
      <c r="D41" s="38"/>
      <c r="E41" s="94">
        <f t="shared" si="36"/>
        <v>0</v>
      </c>
      <c r="F41" s="95" t="str">
        <f t="shared" si="37"/>
        <v/>
      </c>
      <c r="G41" s="96" t="str">
        <f t="shared" si="38"/>
        <v/>
      </c>
      <c r="H41" s="40"/>
      <c r="I41" s="53"/>
      <c r="J41" s="37"/>
      <c r="K41" s="52"/>
      <c r="L41" s="38"/>
      <c r="M41" s="100">
        <f t="shared" si="39"/>
        <v>0</v>
      </c>
      <c r="N41" s="100" t="str">
        <f t="shared" si="40"/>
        <v/>
      </c>
      <c r="O41" s="100" t="str">
        <f t="shared" si="41"/>
        <v/>
      </c>
      <c r="Z41" s="30"/>
      <c r="AA41" s="51"/>
      <c r="AB41" s="65"/>
      <c r="AC41" s="57"/>
      <c r="AD41" s="32">
        <f>IF(AG41&lt;&gt;"",AG41,3)*IF(AC41="A",4,IF(AC41="B",3,IF(AC41="C",2,IF(AC41="D",1,IF(AND(AC41&gt;=0,AC41&lt;=4,ISNUMBER(AC41)),AC41,0)))))</f>
        <v>0</v>
      </c>
      <c r="AE41" s="32" t="str">
        <f>IF(OR(AC41="A",AC41="B",AC41="C",AC41="D",AC41="F",AND(AC41&gt;=0,AC41&lt;=4,ISNUMBER(AC41))),IF(AG41&lt;&gt;"",AG41,3),"")</f>
        <v/>
      </c>
      <c r="AF41" s="32" t="str">
        <f>IF(OR(AC41="A",AC41="B",AC41="C",AC41="D",AC41="P",AND(AC41&gt;=0,AC41&lt;=4,ISNUMBER(AC41))),IF(AG41&lt;&gt;"",AG41,3),"")</f>
        <v/>
      </c>
      <c r="AG41" s="32"/>
      <c r="AH41" s="103"/>
      <c r="AI41" s="104"/>
    </row>
    <row r="42" spans="1:35" ht="14" thickBot="1" x14ac:dyDescent="0.2">
      <c r="A42" s="53"/>
      <c r="B42" s="37"/>
      <c r="C42" s="52"/>
      <c r="D42" s="38"/>
      <c r="E42" s="94">
        <f t="shared" si="36"/>
        <v>0</v>
      </c>
      <c r="F42" s="95" t="str">
        <f t="shared" si="37"/>
        <v/>
      </c>
      <c r="G42" s="96" t="str">
        <f t="shared" si="38"/>
        <v/>
      </c>
      <c r="H42" s="40"/>
      <c r="I42" s="53"/>
      <c r="J42" s="37"/>
      <c r="K42" s="52"/>
      <c r="L42" s="38"/>
      <c r="M42" s="100">
        <f t="shared" si="39"/>
        <v>0</v>
      </c>
      <c r="N42" s="100" t="str">
        <f t="shared" si="40"/>
        <v/>
      </c>
      <c r="O42" s="100" t="str">
        <f t="shared" si="41"/>
        <v/>
      </c>
      <c r="Z42" s="30"/>
      <c r="AA42" s="51"/>
      <c r="AB42" s="65"/>
      <c r="AC42" s="57"/>
      <c r="AD42" s="32">
        <f>IF(AG42&lt;&gt;"",AG42,3)*IF(AC42="A",4,IF(AC42="B",3,IF(AC42="C",2,IF(AC42="D",1,IF(AND(AC42&gt;=0,AC42&lt;=4,ISNUMBER(AC42)),AC42,0)))))</f>
        <v>0</v>
      </c>
      <c r="AE42" s="32" t="str">
        <f>IF(OR(AC42="A",AC42="B",AC42="C",AC42="D",AC42="F",AND(AC42&gt;=0,AC42&lt;=4,ISNUMBER(AC42))),IF(AG42&lt;&gt;"",AG42,3),"")</f>
        <v/>
      </c>
      <c r="AF42" s="32" t="str">
        <f>IF(OR(AC42="A",AC42="B",AC42="C",AC42="D",AC42="P",AND(AC42&gt;=0,AC42&lt;=4,ISNUMBER(AC42))),IF(AG42&lt;&gt;"",AG42,3),"")</f>
        <v/>
      </c>
      <c r="AG42" s="32"/>
      <c r="AH42" s="103"/>
      <c r="AI42" s="104"/>
    </row>
    <row r="43" spans="1:35" ht="14" thickBot="1" x14ac:dyDescent="0.2">
      <c r="A43" s="53"/>
      <c r="B43" s="37"/>
      <c r="C43" s="52"/>
      <c r="D43" s="38"/>
      <c r="E43" s="97">
        <f t="shared" si="36"/>
        <v>0</v>
      </c>
      <c r="F43" s="98" t="str">
        <f t="shared" si="37"/>
        <v/>
      </c>
      <c r="G43" s="99" t="str">
        <f t="shared" si="38"/>
        <v/>
      </c>
      <c r="H43" s="40"/>
      <c r="I43" s="53"/>
      <c r="J43" s="37"/>
      <c r="K43" s="52"/>
      <c r="L43" s="38"/>
      <c r="M43" s="100">
        <f t="shared" si="39"/>
        <v>0</v>
      </c>
      <c r="N43" s="100" t="str">
        <f t="shared" si="40"/>
        <v/>
      </c>
      <c r="O43" s="100" t="str">
        <f t="shared" si="41"/>
        <v/>
      </c>
      <c r="Z43" s="30"/>
      <c r="AA43" s="51"/>
      <c r="AB43" s="83"/>
      <c r="AC43" s="84"/>
      <c r="AD43" s="32"/>
      <c r="AE43" s="32"/>
      <c r="AF43" s="32"/>
      <c r="AG43" s="32"/>
      <c r="AH43" s="111"/>
      <c r="AI43" s="112"/>
    </row>
    <row r="44" spans="1:35" ht="13" customHeight="1" x14ac:dyDescent="0.15">
      <c r="Z44" s="30"/>
      <c r="AA44" s="30"/>
      <c r="AB44" s="36"/>
      <c r="AC44" s="36"/>
      <c r="AD44" s="30"/>
      <c r="AE44" s="30"/>
      <c r="AF44" s="30"/>
      <c r="AG44" s="30"/>
      <c r="AH44" s="123"/>
      <c r="AI44" s="123"/>
    </row>
    <row r="45" spans="1:35" x14ac:dyDescent="0.15">
      <c r="AA45" s="30"/>
      <c r="AB45" s="30"/>
      <c r="AC45" s="30"/>
      <c r="AD45" s="30"/>
      <c r="AE45" s="30"/>
      <c r="AF45" s="30"/>
      <c r="AG45" s="30"/>
      <c r="AH45" s="30"/>
      <c r="AI45" s="30"/>
    </row>
    <row r="46" spans="1:35" x14ac:dyDescent="0.15">
      <c r="AA46" s="30"/>
      <c r="AB46" s="30"/>
      <c r="AC46" s="30"/>
      <c r="AD46" s="30"/>
      <c r="AE46" s="30"/>
      <c r="AF46" s="30"/>
      <c r="AG46" s="30"/>
      <c r="AH46" s="30"/>
      <c r="AI46" s="30"/>
    </row>
    <row r="47" spans="1:35" x14ac:dyDescent="0.15">
      <c r="AA47" s="30"/>
      <c r="AB47" s="30"/>
      <c r="AC47" s="30"/>
      <c r="AD47" s="30"/>
      <c r="AE47" s="30"/>
      <c r="AF47" s="30"/>
      <c r="AG47" s="30"/>
      <c r="AH47" s="30"/>
      <c r="AI47" s="30"/>
    </row>
    <row r="48" spans="1:35" x14ac:dyDescent="0.15">
      <c r="AA48" s="30"/>
      <c r="AB48" s="30"/>
      <c r="AC48" s="30"/>
      <c r="AD48" s="30"/>
      <c r="AE48" s="30"/>
      <c r="AF48" s="30"/>
      <c r="AG48" s="30"/>
      <c r="AH48" s="30"/>
      <c r="AI48" s="30"/>
    </row>
    <row r="49" spans="27:35" x14ac:dyDescent="0.15">
      <c r="AA49" s="30"/>
      <c r="AI49" s="29"/>
    </row>
    <row r="50" spans="27:35" x14ac:dyDescent="0.15">
      <c r="AA50" s="30"/>
      <c r="AI50" s="29"/>
    </row>
    <row r="51" spans="27:35" x14ac:dyDescent="0.15">
      <c r="AI51" s="29"/>
    </row>
    <row r="52" spans="27:35" x14ac:dyDescent="0.15">
      <c r="AI52" s="29"/>
    </row>
    <row r="53" spans="27:35" x14ac:dyDescent="0.15">
      <c r="AI53" s="29"/>
    </row>
    <row r="54" spans="27:35" x14ac:dyDescent="0.15">
      <c r="AI54" s="29"/>
    </row>
    <row r="55" spans="27:35" x14ac:dyDescent="0.15">
      <c r="AI55" s="29"/>
    </row>
    <row r="56" spans="27:35" x14ac:dyDescent="0.15">
      <c r="AI56" s="29"/>
    </row>
    <row r="57" spans="27:35" x14ac:dyDescent="0.15">
      <c r="AI57" s="29"/>
    </row>
    <row r="58" spans="27:35" x14ac:dyDescent="0.15">
      <c r="AI58" s="29"/>
    </row>
    <row r="59" spans="27:35" x14ac:dyDescent="0.15">
      <c r="AI59" s="29"/>
    </row>
    <row r="60" spans="27:35" x14ac:dyDescent="0.15">
      <c r="AI60" s="29"/>
    </row>
    <row r="61" spans="27:35" x14ac:dyDescent="0.15">
      <c r="AI61" s="29"/>
    </row>
    <row r="62" spans="27:35" x14ac:dyDescent="0.15">
      <c r="AI62" s="29"/>
    </row>
    <row r="63" spans="27:35" x14ac:dyDescent="0.15">
      <c r="AI63" s="29"/>
    </row>
    <row r="64" spans="27:35" x14ac:dyDescent="0.15">
      <c r="AI64" s="29"/>
    </row>
    <row r="65" spans="35:35" x14ac:dyDescent="0.15">
      <c r="AI65" s="29"/>
    </row>
    <row r="66" spans="35:35" x14ac:dyDescent="0.15">
      <c r="AI66" s="29"/>
    </row>
    <row r="67" spans="35:35" x14ac:dyDescent="0.15">
      <c r="AI67" s="29"/>
    </row>
    <row r="68" spans="35:35" x14ac:dyDescent="0.15">
      <c r="AI68" s="29"/>
    </row>
    <row r="69" spans="35:35" x14ac:dyDescent="0.15">
      <c r="AI69" s="29"/>
    </row>
    <row r="70" spans="35:35" x14ac:dyDescent="0.15">
      <c r="AI70" s="29"/>
    </row>
    <row r="71" spans="35:35" x14ac:dyDescent="0.15">
      <c r="AI71" s="29"/>
    </row>
    <row r="72" spans="35:35" x14ac:dyDescent="0.15">
      <c r="AI72" s="29"/>
    </row>
    <row r="73" spans="35:35" x14ac:dyDescent="0.15">
      <c r="AI73" s="29"/>
    </row>
    <row r="74" spans="35:35" x14ac:dyDescent="0.15">
      <c r="AI74" s="29"/>
    </row>
    <row r="75" spans="35:35" x14ac:dyDescent="0.15">
      <c r="AI75" s="29"/>
    </row>
    <row r="76" spans="35:35" x14ac:dyDescent="0.15">
      <c r="AI76" s="29"/>
    </row>
    <row r="77" spans="35:35" x14ac:dyDescent="0.15">
      <c r="AI77" s="29"/>
    </row>
    <row r="78" spans="35:35" x14ac:dyDescent="0.15">
      <c r="AI78" s="29"/>
    </row>
    <row r="79" spans="35:35" x14ac:dyDescent="0.15">
      <c r="AI79" s="29"/>
    </row>
    <row r="80" spans="35:35" x14ac:dyDescent="0.15">
      <c r="AI80" s="29"/>
    </row>
    <row r="81" spans="35:35" x14ac:dyDescent="0.15">
      <c r="AI81" s="29"/>
    </row>
    <row r="82" spans="35:35" x14ac:dyDescent="0.15">
      <c r="AI82" s="29"/>
    </row>
    <row r="83" spans="35:35" x14ac:dyDescent="0.15">
      <c r="AI83" s="29"/>
    </row>
    <row r="84" spans="35:35" x14ac:dyDescent="0.15">
      <c r="AI84" s="29"/>
    </row>
    <row r="85" spans="35:35" x14ac:dyDescent="0.15">
      <c r="AI85" s="29"/>
    </row>
    <row r="86" spans="35:35" x14ac:dyDescent="0.15">
      <c r="AI86" s="29"/>
    </row>
    <row r="87" spans="35:35" x14ac:dyDescent="0.15">
      <c r="AI87" s="29"/>
    </row>
    <row r="88" spans="35:35" x14ac:dyDescent="0.15">
      <c r="AI88" s="29"/>
    </row>
    <row r="89" spans="35:35" x14ac:dyDescent="0.15">
      <c r="AI89" s="29"/>
    </row>
    <row r="90" spans="35:35" x14ac:dyDescent="0.15">
      <c r="AI90" s="29"/>
    </row>
    <row r="91" spans="35:35" x14ac:dyDescent="0.15">
      <c r="AI91" s="29"/>
    </row>
    <row r="92" spans="35:35" x14ac:dyDescent="0.15">
      <c r="AI92" s="29"/>
    </row>
    <row r="93" spans="35:35" x14ac:dyDescent="0.15">
      <c r="AI93" s="29"/>
    </row>
    <row r="94" spans="35:35" x14ac:dyDescent="0.15">
      <c r="AI94" s="29"/>
    </row>
    <row r="95" spans="35:35" x14ac:dyDescent="0.15">
      <c r="AI95" s="29"/>
    </row>
    <row r="96" spans="35:35" x14ac:dyDescent="0.15">
      <c r="AI96" s="29"/>
    </row>
    <row r="97" spans="35:35" x14ac:dyDescent="0.15">
      <c r="AI97" s="29"/>
    </row>
    <row r="98" spans="35:35" x14ac:dyDescent="0.15">
      <c r="AI98" s="29"/>
    </row>
    <row r="99" spans="35:35" x14ac:dyDescent="0.15">
      <c r="AI99" s="29"/>
    </row>
    <row r="100" spans="35:35" x14ac:dyDescent="0.15">
      <c r="AI100" s="29"/>
    </row>
    <row r="101" spans="35:35" x14ac:dyDescent="0.15">
      <c r="AI101" s="29"/>
    </row>
    <row r="102" spans="35:35" x14ac:dyDescent="0.15">
      <c r="AI102" s="29"/>
    </row>
    <row r="103" spans="35:35" x14ac:dyDescent="0.15">
      <c r="AI103" s="29"/>
    </row>
    <row r="104" spans="35:35" x14ac:dyDescent="0.15">
      <c r="AI104" s="29"/>
    </row>
    <row r="105" spans="35:35" x14ac:dyDescent="0.15">
      <c r="AI105" s="29"/>
    </row>
    <row r="106" spans="35:35" x14ac:dyDescent="0.15">
      <c r="AI106" s="29"/>
    </row>
    <row r="107" spans="35:35" x14ac:dyDescent="0.15">
      <c r="AI107" s="29"/>
    </row>
    <row r="108" spans="35:35" x14ac:dyDescent="0.15">
      <c r="AI108" s="29"/>
    </row>
    <row r="109" spans="35:35" x14ac:dyDescent="0.15">
      <c r="AI109" s="29"/>
    </row>
    <row r="110" spans="35:35" x14ac:dyDescent="0.15">
      <c r="AI110" s="29"/>
    </row>
    <row r="111" spans="35:35" x14ac:dyDescent="0.15">
      <c r="AI111" s="29"/>
    </row>
    <row r="112" spans="35:35" x14ac:dyDescent="0.15">
      <c r="AI112" s="29"/>
    </row>
    <row r="113" spans="35:35" x14ac:dyDescent="0.15">
      <c r="AI113" s="29"/>
    </row>
    <row r="114" spans="35:35" x14ac:dyDescent="0.15">
      <c r="AI114" s="29"/>
    </row>
    <row r="115" spans="35:35" x14ac:dyDescent="0.15">
      <c r="AI115" s="29"/>
    </row>
    <row r="116" spans="35:35" x14ac:dyDescent="0.15">
      <c r="AI116" s="29"/>
    </row>
    <row r="117" spans="35:35" x14ac:dyDescent="0.15">
      <c r="AI117" s="29"/>
    </row>
    <row r="118" spans="35:35" x14ac:dyDescent="0.15">
      <c r="AI118" s="29"/>
    </row>
    <row r="119" spans="35:35" x14ac:dyDescent="0.15">
      <c r="AI119" s="29"/>
    </row>
    <row r="120" spans="35:35" x14ac:dyDescent="0.15">
      <c r="AI120" s="29"/>
    </row>
    <row r="121" spans="35:35" x14ac:dyDescent="0.15">
      <c r="AI121" s="29"/>
    </row>
    <row r="122" spans="35:35" x14ac:dyDescent="0.15">
      <c r="AI122" s="29"/>
    </row>
    <row r="123" spans="35:35" x14ac:dyDescent="0.15">
      <c r="AI123" s="29"/>
    </row>
    <row r="124" spans="35:35" x14ac:dyDescent="0.15">
      <c r="AI124" s="29"/>
    </row>
    <row r="125" spans="35:35" x14ac:dyDescent="0.15">
      <c r="AI125" s="29"/>
    </row>
    <row r="126" spans="35:35" x14ac:dyDescent="0.15">
      <c r="AI126" s="29"/>
    </row>
    <row r="127" spans="35:35" x14ac:dyDescent="0.15">
      <c r="AI127" s="29"/>
    </row>
    <row r="128" spans="35:35" x14ac:dyDescent="0.15">
      <c r="AI128" s="29"/>
    </row>
    <row r="129" spans="35:35" x14ac:dyDescent="0.15">
      <c r="AI129" s="29"/>
    </row>
    <row r="130" spans="35:35" x14ac:dyDescent="0.15">
      <c r="AI130" s="29"/>
    </row>
    <row r="131" spans="35:35" x14ac:dyDescent="0.15">
      <c r="AI131" s="29"/>
    </row>
    <row r="132" spans="35:35" x14ac:dyDescent="0.15">
      <c r="AI132" s="29"/>
    </row>
    <row r="133" spans="35:35" x14ac:dyDescent="0.15">
      <c r="AI133" s="29"/>
    </row>
    <row r="134" spans="35:35" x14ac:dyDescent="0.15">
      <c r="AI134" s="29"/>
    </row>
    <row r="135" spans="35:35" x14ac:dyDescent="0.15">
      <c r="AI135" s="29"/>
    </row>
    <row r="136" spans="35:35" x14ac:dyDescent="0.15">
      <c r="AI136" s="29"/>
    </row>
    <row r="137" spans="35:35" x14ac:dyDescent="0.15">
      <c r="AI137" s="29"/>
    </row>
    <row r="138" spans="35:35" x14ac:dyDescent="0.15">
      <c r="AI138" s="29"/>
    </row>
    <row r="139" spans="35:35" x14ac:dyDescent="0.15">
      <c r="AI139" s="29"/>
    </row>
    <row r="140" spans="35:35" x14ac:dyDescent="0.15">
      <c r="AI140" s="29"/>
    </row>
    <row r="141" spans="35:35" x14ac:dyDescent="0.15">
      <c r="AI141" s="29"/>
    </row>
    <row r="142" spans="35:35" x14ac:dyDescent="0.15">
      <c r="AI142" s="29"/>
    </row>
    <row r="143" spans="35:35" x14ac:dyDescent="0.15">
      <c r="AI143" s="29"/>
    </row>
    <row r="144" spans="35:35" x14ac:dyDescent="0.15">
      <c r="AI144" s="29"/>
    </row>
    <row r="145" spans="35:35" x14ac:dyDescent="0.15">
      <c r="AI145" s="29"/>
    </row>
    <row r="146" spans="35:35" x14ac:dyDescent="0.15">
      <c r="AI146" s="29"/>
    </row>
    <row r="147" spans="35:35" x14ac:dyDescent="0.15">
      <c r="AI147" s="29"/>
    </row>
    <row r="148" spans="35:35" x14ac:dyDescent="0.15">
      <c r="AI148" s="29"/>
    </row>
    <row r="149" spans="35:35" x14ac:dyDescent="0.15">
      <c r="AI149" s="29"/>
    </row>
    <row r="150" spans="35:35" x14ac:dyDescent="0.15">
      <c r="AI150" s="29"/>
    </row>
    <row r="151" spans="35:35" x14ac:dyDescent="0.15">
      <c r="AI151" s="29"/>
    </row>
    <row r="152" spans="35:35" x14ac:dyDescent="0.15">
      <c r="AI152" s="29"/>
    </row>
    <row r="153" spans="35:35" x14ac:dyDescent="0.15">
      <c r="AI153" s="29"/>
    </row>
    <row r="154" spans="35:35" x14ac:dyDescent="0.15">
      <c r="AI154" s="29"/>
    </row>
    <row r="155" spans="35:35" x14ac:dyDescent="0.15">
      <c r="AI155" s="29"/>
    </row>
    <row r="156" spans="35:35" x14ac:dyDescent="0.15">
      <c r="AI156" s="29"/>
    </row>
    <row r="157" spans="35:35" x14ac:dyDescent="0.15">
      <c r="AI157" s="29"/>
    </row>
    <row r="158" spans="35:35" x14ac:dyDescent="0.15">
      <c r="AI158" s="29"/>
    </row>
    <row r="159" spans="35:35" x14ac:dyDescent="0.15">
      <c r="AI159" s="29"/>
    </row>
    <row r="160" spans="35:35" x14ac:dyDescent="0.15">
      <c r="AI160" s="29"/>
    </row>
    <row r="161" spans="35:35" x14ac:dyDescent="0.15">
      <c r="AI161" s="29"/>
    </row>
    <row r="162" spans="35:35" x14ac:dyDescent="0.15">
      <c r="AI162" s="29"/>
    </row>
    <row r="163" spans="35:35" x14ac:dyDescent="0.15">
      <c r="AI163" s="29"/>
    </row>
    <row r="164" spans="35:35" x14ac:dyDescent="0.15">
      <c r="AI164" s="29"/>
    </row>
    <row r="165" spans="35:35" x14ac:dyDescent="0.15">
      <c r="AI165" s="29"/>
    </row>
    <row r="166" spans="35:35" x14ac:dyDescent="0.15">
      <c r="AI166" s="29"/>
    </row>
    <row r="167" spans="35:35" x14ac:dyDescent="0.15">
      <c r="AI167" s="29"/>
    </row>
    <row r="168" spans="35:35" x14ac:dyDescent="0.15">
      <c r="AI168" s="29"/>
    </row>
    <row r="169" spans="35:35" x14ac:dyDescent="0.15">
      <c r="AI169" s="29"/>
    </row>
    <row r="170" spans="35:35" x14ac:dyDescent="0.15">
      <c r="AI170" s="29"/>
    </row>
    <row r="171" spans="35:35" x14ac:dyDescent="0.15">
      <c r="AI171" s="29"/>
    </row>
    <row r="172" spans="35:35" x14ac:dyDescent="0.15">
      <c r="AI172" s="29"/>
    </row>
    <row r="173" spans="35:35" x14ac:dyDescent="0.15">
      <c r="AI173" s="29"/>
    </row>
    <row r="174" spans="35:35" x14ac:dyDescent="0.15">
      <c r="AI174" s="29"/>
    </row>
    <row r="175" spans="35:35" x14ac:dyDescent="0.15">
      <c r="AI175" s="29"/>
    </row>
    <row r="176" spans="35:35" x14ac:dyDescent="0.15">
      <c r="AI176" s="29"/>
    </row>
    <row r="177" spans="35:35" x14ac:dyDescent="0.15">
      <c r="AI177" s="29"/>
    </row>
    <row r="178" spans="35:35" x14ac:dyDescent="0.15">
      <c r="AI178" s="29"/>
    </row>
    <row r="179" spans="35:35" x14ac:dyDescent="0.15">
      <c r="AI179" s="29"/>
    </row>
    <row r="180" spans="35:35" x14ac:dyDescent="0.15">
      <c r="AI180" s="29"/>
    </row>
    <row r="181" spans="35:35" x14ac:dyDescent="0.15">
      <c r="AI181" s="29"/>
    </row>
    <row r="182" spans="35:35" x14ac:dyDescent="0.15">
      <c r="AI182" s="29"/>
    </row>
    <row r="183" spans="35:35" x14ac:dyDescent="0.15">
      <c r="AI183" s="29"/>
    </row>
    <row r="184" spans="35:35" x14ac:dyDescent="0.15">
      <c r="AI184" s="29"/>
    </row>
    <row r="185" spans="35:35" x14ac:dyDescent="0.15">
      <c r="AI185" s="29"/>
    </row>
    <row r="186" spans="35:35" x14ac:dyDescent="0.15">
      <c r="AI186" s="29"/>
    </row>
    <row r="187" spans="35:35" x14ac:dyDescent="0.15">
      <c r="AI187" s="29"/>
    </row>
    <row r="188" spans="35:35" x14ac:dyDescent="0.15">
      <c r="AI188" s="29"/>
    </row>
    <row r="189" spans="35:35" x14ac:dyDescent="0.15">
      <c r="AI189" s="29"/>
    </row>
    <row r="190" spans="35:35" x14ac:dyDescent="0.15">
      <c r="AI190" s="29"/>
    </row>
    <row r="191" spans="35:35" x14ac:dyDescent="0.15">
      <c r="AI191" s="29"/>
    </row>
    <row r="192" spans="35:35" x14ac:dyDescent="0.15">
      <c r="AI192" s="29"/>
    </row>
    <row r="193" spans="35:35" x14ac:dyDescent="0.15">
      <c r="AI193" s="29"/>
    </row>
    <row r="194" spans="35:35" x14ac:dyDescent="0.15">
      <c r="AI194" s="29"/>
    </row>
    <row r="195" spans="35:35" x14ac:dyDescent="0.15">
      <c r="AI195" s="29"/>
    </row>
    <row r="196" spans="35:35" x14ac:dyDescent="0.15">
      <c r="AI196" s="29"/>
    </row>
    <row r="197" spans="35:35" x14ac:dyDescent="0.15">
      <c r="AI197" s="29"/>
    </row>
    <row r="198" spans="35:35" x14ac:dyDescent="0.15">
      <c r="AI198" s="29"/>
    </row>
    <row r="199" spans="35:35" x14ac:dyDescent="0.15">
      <c r="AI199" s="29"/>
    </row>
    <row r="200" spans="35:35" x14ac:dyDescent="0.15">
      <c r="AI200" s="29"/>
    </row>
    <row r="201" spans="35:35" x14ac:dyDescent="0.15">
      <c r="AI201" s="29"/>
    </row>
    <row r="202" spans="35:35" x14ac:dyDescent="0.15">
      <c r="AI202" s="29"/>
    </row>
    <row r="203" spans="35:35" x14ac:dyDescent="0.15">
      <c r="AI203" s="29"/>
    </row>
    <row r="204" spans="35:35" x14ac:dyDescent="0.15">
      <c r="AI204" s="29"/>
    </row>
    <row r="205" spans="35:35" x14ac:dyDescent="0.15">
      <c r="AI205" s="29"/>
    </row>
    <row r="206" spans="35:35" x14ac:dyDescent="0.15">
      <c r="AI206" s="29"/>
    </row>
    <row r="207" spans="35:35" x14ac:dyDescent="0.15">
      <c r="AI207" s="29"/>
    </row>
    <row r="208" spans="35:35" x14ac:dyDescent="0.15">
      <c r="AI208" s="29"/>
    </row>
    <row r="209" spans="35:35" x14ac:dyDescent="0.15">
      <c r="AI209" s="29"/>
    </row>
    <row r="210" spans="35:35" x14ac:dyDescent="0.15">
      <c r="AI210" s="29"/>
    </row>
    <row r="211" spans="35:35" x14ac:dyDescent="0.15">
      <c r="AI211" s="29"/>
    </row>
    <row r="212" spans="35:35" x14ac:dyDescent="0.15">
      <c r="AI212" s="29"/>
    </row>
    <row r="213" spans="35:35" x14ac:dyDescent="0.15">
      <c r="AI213" s="29"/>
    </row>
    <row r="214" spans="35:35" x14ac:dyDescent="0.15">
      <c r="AI214" s="29"/>
    </row>
    <row r="215" spans="35:35" x14ac:dyDescent="0.15">
      <c r="AI215" s="29"/>
    </row>
    <row r="216" spans="35:35" x14ac:dyDescent="0.15">
      <c r="AI216" s="29"/>
    </row>
    <row r="217" spans="35:35" x14ac:dyDescent="0.15">
      <c r="AI217" s="29"/>
    </row>
    <row r="218" spans="35:35" x14ac:dyDescent="0.15">
      <c r="AI218" s="29"/>
    </row>
    <row r="219" spans="35:35" x14ac:dyDescent="0.15">
      <c r="AI219" s="29"/>
    </row>
    <row r="220" spans="35:35" x14ac:dyDescent="0.15">
      <c r="AI220" s="29"/>
    </row>
    <row r="221" spans="35:35" x14ac:dyDescent="0.15">
      <c r="AI221" s="29"/>
    </row>
    <row r="222" spans="35:35" x14ac:dyDescent="0.15">
      <c r="AI222" s="29"/>
    </row>
    <row r="223" spans="35:35" x14ac:dyDescent="0.15">
      <c r="AI223" s="29"/>
    </row>
    <row r="224" spans="35:35" x14ac:dyDescent="0.15">
      <c r="AI224" s="29"/>
    </row>
    <row r="225" spans="35:35" x14ac:dyDescent="0.15">
      <c r="AI225" s="29"/>
    </row>
    <row r="226" spans="35:35" x14ac:dyDescent="0.15">
      <c r="AI226" s="29"/>
    </row>
    <row r="227" spans="35:35" x14ac:dyDescent="0.15">
      <c r="AI227" s="29"/>
    </row>
    <row r="228" spans="35:35" x14ac:dyDescent="0.15">
      <c r="AI228" s="29"/>
    </row>
    <row r="229" spans="35:35" x14ac:dyDescent="0.15">
      <c r="AI229" s="29"/>
    </row>
    <row r="230" spans="35:35" x14ac:dyDescent="0.15">
      <c r="AI230" s="29"/>
    </row>
    <row r="231" spans="35:35" x14ac:dyDescent="0.15">
      <c r="AI231" s="29"/>
    </row>
    <row r="232" spans="35:35" x14ac:dyDescent="0.15">
      <c r="AI232" s="29"/>
    </row>
    <row r="233" spans="35:35" x14ac:dyDescent="0.15">
      <c r="AI233" s="29"/>
    </row>
    <row r="234" spans="35:35" x14ac:dyDescent="0.15">
      <c r="AI234" s="29"/>
    </row>
    <row r="235" spans="35:35" x14ac:dyDescent="0.15">
      <c r="AI235" s="29"/>
    </row>
    <row r="236" spans="35:35" x14ac:dyDescent="0.15">
      <c r="AI236" s="29"/>
    </row>
    <row r="237" spans="35:35" x14ac:dyDescent="0.15">
      <c r="AI237" s="29"/>
    </row>
    <row r="238" spans="35:35" x14ac:dyDescent="0.15">
      <c r="AI238" s="29"/>
    </row>
    <row r="239" spans="35:35" x14ac:dyDescent="0.15">
      <c r="AI239" s="29"/>
    </row>
    <row r="240" spans="35:35" x14ac:dyDescent="0.15">
      <c r="AI240" s="29"/>
    </row>
    <row r="241" spans="35:35" x14ac:dyDescent="0.15">
      <c r="AI241" s="29"/>
    </row>
    <row r="242" spans="35:35" x14ac:dyDescent="0.15">
      <c r="AI242" s="29"/>
    </row>
    <row r="243" spans="35:35" x14ac:dyDescent="0.15">
      <c r="AI243" s="29"/>
    </row>
    <row r="244" spans="35:35" x14ac:dyDescent="0.15">
      <c r="AI244" s="29"/>
    </row>
    <row r="245" spans="35:35" x14ac:dyDescent="0.15">
      <c r="AI245" s="29"/>
    </row>
    <row r="246" spans="35:35" x14ac:dyDescent="0.15">
      <c r="AI246" s="29"/>
    </row>
    <row r="247" spans="35:35" x14ac:dyDescent="0.15">
      <c r="AI247" s="29"/>
    </row>
    <row r="248" spans="35:35" x14ac:dyDescent="0.15">
      <c r="AI248" s="29"/>
    </row>
    <row r="249" spans="35:35" x14ac:dyDescent="0.15">
      <c r="AI249" s="29"/>
    </row>
    <row r="250" spans="35:35" x14ac:dyDescent="0.15">
      <c r="AI250" s="29"/>
    </row>
    <row r="251" spans="35:35" x14ac:dyDescent="0.15">
      <c r="AI251" s="29"/>
    </row>
    <row r="252" spans="35:35" x14ac:dyDescent="0.15">
      <c r="AI252" s="29"/>
    </row>
    <row r="253" spans="35:35" x14ac:dyDescent="0.15">
      <c r="AI253" s="29"/>
    </row>
    <row r="254" spans="35:35" x14ac:dyDescent="0.15">
      <c r="AI254" s="29"/>
    </row>
    <row r="255" spans="35:35" x14ac:dyDescent="0.15">
      <c r="AI255" s="29"/>
    </row>
    <row r="256" spans="35:35" x14ac:dyDescent="0.15">
      <c r="AI256" s="29"/>
    </row>
    <row r="257" spans="35:35" x14ac:dyDescent="0.15">
      <c r="AI257" s="29"/>
    </row>
    <row r="258" spans="35:35" x14ac:dyDescent="0.15">
      <c r="AI258" s="29"/>
    </row>
    <row r="259" spans="35:35" x14ac:dyDescent="0.15">
      <c r="AI259" s="29"/>
    </row>
    <row r="260" spans="35:35" x14ac:dyDescent="0.15">
      <c r="AI260" s="29"/>
    </row>
    <row r="261" spans="35:35" x14ac:dyDescent="0.15">
      <c r="AI261" s="29"/>
    </row>
    <row r="262" spans="35:35" x14ac:dyDescent="0.15">
      <c r="AI262" s="29"/>
    </row>
    <row r="263" spans="35:35" x14ac:dyDescent="0.15">
      <c r="AI263" s="29"/>
    </row>
    <row r="264" spans="35:35" x14ac:dyDescent="0.15">
      <c r="AI264" s="29"/>
    </row>
    <row r="265" spans="35:35" x14ac:dyDescent="0.15">
      <c r="AI265" s="29"/>
    </row>
    <row r="266" spans="35:35" x14ac:dyDescent="0.15">
      <c r="AI266" s="29"/>
    </row>
    <row r="267" spans="35:35" x14ac:dyDescent="0.15">
      <c r="AI267" s="29"/>
    </row>
    <row r="268" spans="35:35" x14ac:dyDescent="0.15">
      <c r="AI268" s="29"/>
    </row>
    <row r="269" spans="35:35" x14ac:dyDescent="0.15">
      <c r="AI269" s="29"/>
    </row>
    <row r="270" spans="35:35" x14ac:dyDescent="0.15">
      <c r="AI270" s="29"/>
    </row>
    <row r="271" spans="35:35" x14ac:dyDescent="0.15">
      <c r="AI271" s="29"/>
    </row>
    <row r="272" spans="35:35" x14ac:dyDescent="0.15">
      <c r="AI272" s="29"/>
    </row>
    <row r="273" spans="35:35" x14ac:dyDescent="0.15">
      <c r="AI273" s="29"/>
    </row>
    <row r="274" spans="35:35" x14ac:dyDescent="0.15">
      <c r="AI274" s="29"/>
    </row>
    <row r="275" spans="35:35" x14ac:dyDescent="0.15">
      <c r="AI275" s="29"/>
    </row>
    <row r="276" spans="35:35" x14ac:dyDescent="0.15">
      <c r="AI276" s="29"/>
    </row>
    <row r="277" spans="35:35" x14ac:dyDescent="0.15">
      <c r="AI277" s="29"/>
    </row>
    <row r="278" spans="35:35" x14ac:dyDescent="0.15">
      <c r="AI278" s="29"/>
    </row>
    <row r="279" spans="35:35" x14ac:dyDescent="0.15">
      <c r="AI279" s="29"/>
    </row>
    <row r="280" spans="35:35" x14ac:dyDescent="0.15">
      <c r="AI280" s="29"/>
    </row>
    <row r="281" spans="35:35" x14ac:dyDescent="0.15">
      <c r="AI281" s="29"/>
    </row>
    <row r="282" spans="35:35" x14ac:dyDescent="0.15">
      <c r="AI282" s="29"/>
    </row>
    <row r="283" spans="35:35" x14ac:dyDescent="0.15">
      <c r="AI283" s="29"/>
    </row>
    <row r="284" spans="35:35" x14ac:dyDescent="0.15">
      <c r="AI284" s="29"/>
    </row>
    <row r="285" spans="35:35" x14ac:dyDescent="0.15">
      <c r="AI285" s="29"/>
    </row>
    <row r="286" spans="35:35" x14ac:dyDescent="0.15">
      <c r="AI286" s="29"/>
    </row>
    <row r="287" spans="35:35" x14ac:dyDescent="0.15">
      <c r="AI287" s="29"/>
    </row>
    <row r="288" spans="35:35" x14ac:dyDescent="0.15">
      <c r="AI288" s="29"/>
    </row>
    <row r="289" spans="35:35" x14ac:dyDescent="0.15">
      <c r="AI289" s="29"/>
    </row>
    <row r="290" spans="35:35" x14ac:dyDescent="0.15">
      <c r="AI290" s="29"/>
    </row>
    <row r="291" spans="35:35" x14ac:dyDescent="0.15">
      <c r="AI291" s="29"/>
    </row>
    <row r="292" spans="35:35" x14ac:dyDescent="0.15">
      <c r="AI292" s="29"/>
    </row>
    <row r="293" spans="35:35" x14ac:dyDescent="0.15">
      <c r="AI293" s="29"/>
    </row>
    <row r="294" spans="35:35" x14ac:dyDescent="0.15">
      <c r="AI294" s="29"/>
    </row>
    <row r="295" spans="35:35" x14ac:dyDescent="0.15">
      <c r="AI295" s="29"/>
    </row>
    <row r="296" spans="35:35" x14ac:dyDescent="0.15">
      <c r="AI296" s="29"/>
    </row>
    <row r="297" spans="35:35" x14ac:dyDescent="0.15">
      <c r="AI297" s="29"/>
    </row>
    <row r="298" spans="35:35" x14ac:dyDescent="0.15">
      <c r="AI298" s="29"/>
    </row>
    <row r="299" spans="35:35" x14ac:dyDescent="0.15">
      <c r="AI299" s="29"/>
    </row>
    <row r="300" spans="35:35" x14ac:dyDescent="0.15">
      <c r="AI300" s="29"/>
    </row>
    <row r="301" spans="35:35" x14ac:dyDescent="0.15">
      <c r="AI301" s="29"/>
    </row>
    <row r="302" spans="35:35" x14ac:dyDescent="0.15">
      <c r="AI302" s="29"/>
    </row>
    <row r="303" spans="35:35" x14ac:dyDescent="0.15">
      <c r="AI303" s="29"/>
    </row>
    <row r="304" spans="35:35" x14ac:dyDescent="0.15">
      <c r="AI304" s="29"/>
    </row>
    <row r="305" spans="35:35" x14ac:dyDescent="0.15">
      <c r="AI305" s="29"/>
    </row>
    <row r="306" spans="35:35" x14ac:dyDescent="0.15">
      <c r="AI306" s="29"/>
    </row>
    <row r="307" spans="35:35" x14ac:dyDescent="0.15">
      <c r="AI307" s="29"/>
    </row>
    <row r="308" spans="35:35" x14ac:dyDescent="0.15">
      <c r="AI308" s="29"/>
    </row>
    <row r="309" spans="35:35" x14ac:dyDescent="0.15">
      <c r="AI309" s="29"/>
    </row>
    <row r="310" spans="35:35" x14ac:dyDescent="0.15">
      <c r="AI310" s="29"/>
    </row>
    <row r="311" spans="35:35" x14ac:dyDescent="0.15">
      <c r="AI311" s="29"/>
    </row>
    <row r="312" spans="35:35" x14ac:dyDescent="0.15">
      <c r="AI312" s="29"/>
    </row>
    <row r="313" spans="35:35" x14ac:dyDescent="0.15">
      <c r="AI313" s="29"/>
    </row>
    <row r="314" spans="35:35" x14ac:dyDescent="0.15">
      <c r="AI314" s="29"/>
    </row>
    <row r="315" spans="35:35" x14ac:dyDescent="0.15">
      <c r="AI315" s="29"/>
    </row>
    <row r="316" spans="35:35" x14ac:dyDescent="0.15">
      <c r="AI316" s="29"/>
    </row>
    <row r="317" spans="35:35" x14ac:dyDescent="0.15">
      <c r="AI317" s="29"/>
    </row>
    <row r="318" spans="35:35" x14ac:dyDescent="0.15">
      <c r="AI318" s="29"/>
    </row>
    <row r="319" spans="35:35" x14ac:dyDescent="0.15">
      <c r="AI319" s="29"/>
    </row>
    <row r="320" spans="35:35" x14ac:dyDescent="0.15">
      <c r="AI320" s="29"/>
    </row>
    <row r="321" spans="35:35" x14ac:dyDescent="0.15">
      <c r="AI321" s="29"/>
    </row>
    <row r="322" spans="35:35" x14ac:dyDescent="0.15">
      <c r="AI322" s="29"/>
    </row>
    <row r="323" spans="35:35" x14ac:dyDescent="0.15">
      <c r="AI323" s="29"/>
    </row>
    <row r="324" spans="35:35" x14ac:dyDescent="0.15">
      <c r="AI324" s="29"/>
    </row>
    <row r="325" spans="35:35" x14ac:dyDescent="0.15">
      <c r="AI325" s="29"/>
    </row>
    <row r="326" spans="35:35" x14ac:dyDescent="0.15">
      <c r="AI326" s="29"/>
    </row>
    <row r="327" spans="35:35" x14ac:dyDescent="0.15">
      <c r="AI327" s="29"/>
    </row>
    <row r="328" spans="35:35" x14ac:dyDescent="0.15">
      <c r="AI328" s="29"/>
    </row>
    <row r="329" spans="35:35" x14ac:dyDescent="0.15">
      <c r="AI329" s="29"/>
    </row>
    <row r="330" spans="35:35" x14ac:dyDescent="0.15">
      <c r="AI330" s="29"/>
    </row>
    <row r="331" spans="35:35" x14ac:dyDescent="0.15">
      <c r="AI331" s="29"/>
    </row>
    <row r="332" spans="35:35" x14ac:dyDescent="0.15">
      <c r="AI332" s="29"/>
    </row>
    <row r="333" spans="35:35" x14ac:dyDescent="0.15">
      <c r="AI333" s="29"/>
    </row>
    <row r="334" spans="35:35" x14ac:dyDescent="0.15">
      <c r="AI334" s="29"/>
    </row>
    <row r="335" spans="35:35" x14ac:dyDescent="0.15">
      <c r="AI335" s="29"/>
    </row>
    <row r="336" spans="35:35" x14ac:dyDescent="0.15">
      <c r="AI336" s="29"/>
    </row>
    <row r="337" spans="35:35" x14ac:dyDescent="0.15">
      <c r="AI337" s="29"/>
    </row>
    <row r="338" spans="35:35" x14ac:dyDescent="0.15">
      <c r="AI338" s="29"/>
    </row>
    <row r="339" spans="35:35" x14ac:dyDescent="0.15">
      <c r="AI339" s="29"/>
    </row>
    <row r="340" spans="35:35" x14ac:dyDescent="0.15">
      <c r="AI340" s="29"/>
    </row>
    <row r="341" spans="35:35" x14ac:dyDescent="0.15">
      <c r="AI341" s="29"/>
    </row>
    <row r="342" spans="35:35" x14ac:dyDescent="0.15">
      <c r="AI342" s="29"/>
    </row>
    <row r="343" spans="35:35" x14ac:dyDescent="0.15">
      <c r="AI343" s="29"/>
    </row>
    <row r="344" spans="35:35" x14ac:dyDescent="0.15">
      <c r="AI344" s="29"/>
    </row>
    <row r="345" spans="35:35" x14ac:dyDescent="0.15">
      <c r="AI345" s="29"/>
    </row>
    <row r="346" spans="35:35" x14ac:dyDescent="0.15">
      <c r="AI346" s="29"/>
    </row>
    <row r="347" spans="35:35" x14ac:dyDescent="0.15">
      <c r="AI347" s="29"/>
    </row>
    <row r="348" spans="35:35" x14ac:dyDescent="0.15">
      <c r="AI348" s="29"/>
    </row>
    <row r="349" spans="35:35" x14ac:dyDescent="0.15">
      <c r="AI349" s="29"/>
    </row>
    <row r="350" spans="35:35" x14ac:dyDescent="0.15">
      <c r="AI350" s="29"/>
    </row>
    <row r="351" spans="35:35" x14ac:dyDescent="0.15">
      <c r="AI351" s="29"/>
    </row>
    <row r="352" spans="35:35" x14ac:dyDescent="0.15">
      <c r="AI352" s="29"/>
    </row>
    <row r="353" spans="35:35" x14ac:dyDescent="0.15">
      <c r="AI353" s="29"/>
    </row>
    <row r="354" spans="35:35" x14ac:dyDescent="0.15">
      <c r="AI354" s="29"/>
    </row>
    <row r="355" spans="35:35" x14ac:dyDescent="0.15">
      <c r="AI355" s="29"/>
    </row>
    <row r="356" spans="35:35" x14ac:dyDescent="0.15">
      <c r="AI356" s="29"/>
    </row>
    <row r="357" spans="35:35" x14ac:dyDescent="0.15">
      <c r="AI357" s="29"/>
    </row>
    <row r="358" spans="35:35" x14ac:dyDescent="0.15">
      <c r="AI358" s="29"/>
    </row>
    <row r="359" spans="35:35" x14ac:dyDescent="0.15">
      <c r="AI359" s="29"/>
    </row>
    <row r="360" spans="35:35" x14ac:dyDescent="0.15">
      <c r="AI360" s="29"/>
    </row>
    <row r="361" spans="35:35" x14ac:dyDescent="0.15">
      <c r="AI361" s="29"/>
    </row>
    <row r="362" spans="35:35" x14ac:dyDescent="0.15">
      <c r="AI362" s="29"/>
    </row>
    <row r="363" spans="35:35" x14ac:dyDescent="0.15">
      <c r="AI363" s="29"/>
    </row>
    <row r="364" spans="35:35" x14ac:dyDescent="0.15">
      <c r="AI364" s="29"/>
    </row>
    <row r="365" spans="35:35" x14ac:dyDescent="0.15">
      <c r="AI365" s="29"/>
    </row>
    <row r="366" spans="35:35" x14ac:dyDescent="0.15">
      <c r="AI366" s="29"/>
    </row>
    <row r="367" spans="35:35" x14ac:dyDescent="0.15">
      <c r="AI367" s="29"/>
    </row>
    <row r="368" spans="35:35" x14ac:dyDescent="0.15">
      <c r="AI368" s="29"/>
    </row>
    <row r="369" spans="35:35" x14ac:dyDescent="0.15">
      <c r="AI369" s="29"/>
    </row>
    <row r="370" spans="35:35" x14ac:dyDescent="0.15">
      <c r="AI370" s="29"/>
    </row>
    <row r="371" spans="35:35" x14ac:dyDescent="0.15">
      <c r="AI371" s="29"/>
    </row>
    <row r="372" spans="35:35" x14ac:dyDescent="0.15">
      <c r="AI372" s="29"/>
    </row>
    <row r="373" spans="35:35" x14ac:dyDescent="0.15">
      <c r="AI373" s="29"/>
    </row>
    <row r="374" spans="35:35" x14ac:dyDescent="0.15">
      <c r="AI374" s="29"/>
    </row>
    <row r="375" spans="35:35" x14ac:dyDescent="0.15">
      <c r="AI375" s="29"/>
    </row>
    <row r="376" spans="35:35" x14ac:dyDescent="0.15">
      <c r="AI376" s="29"/>
    </row>
    <row r="377" spans="35:35" x14ac:dyDescent="0.15">
      <c r="AI377" s="29"/>
    </row>
    <row r="378" spans="35:35" x14ac:dyDescent="0.15">
      <c r="AI378" s="29"/>
    </row>
    <row r="379" spans="35:35" x14ac:dyDescent="0.15">
      <c r="AI379" s="29"/>
    </row>
    <row r="380" spans="35:35" x14ac:dyDescent="0.15">
      <c r="AI380" s="29"/>
    </row>
    <row r="381" spans="35:35" x14ac:dyDescent="0.15">
      <c r="AI381" s="29"/>
    </row>
    <row r="382" spans="35:35" x14ac:dyDescent="0.15">
      <c r="AI382" s="29"/>
    </row>
    <row r="383" spans="35:35" x14ac:dyDescent="0.15">
      <c r="AI383" s="29"/>
    </row>
    <row r="384" spans="35:35" x14ac:dyDescent="0.15">
      <c r="AI384" s="29"/>
    </row>
    <row r="385" spans="35:35" x14ac:dyDescent="0.15">
      <c r="AI385" s="29"/>
    </row>
    <row r="386" spans="35:35" x14ac:dyDescent="0.15">
      <c r="AI386" s="29"/>
    </row>
  </sheetData>
  <sheetProtection algorithmName="SHA-512" hashValue="TEg/RwkGYtYp4YqKrQRiiabktvEKm1HeOB08DvzXwFfz2S3y1j5nbzTOKcQiFw+5m5HBGMNXZbjKYRH5cGiPGQ==" saltValue="3sVhCYC2yX3hpbXgPHgtyQ==" spinCount="100000" sheet="1" objects="1" scenarios="1"/>
  <mergeCells count="81">
    <mergeCell ref="AH28:AI28"/>
    <mergeCell ref="AH18:AI18"/>
    <mergeCell ref="AH27:AI27"/>
    <mergeCell ref="AH17:AI17"/>
    <mergeCell ref="AH25:AI25"/>
    <mergeCell ref="AH26:AI26"/>
    <mergeCell ref="AH21:AI21"/>
    <mergeCell ref="AH24:AI24"/>
    <mergeCell ref="Q24:R24"/>
    <mergeCell ref="Q19:R19"/>
    <mergeCell ref="AH44:AI44"/>
    <mergeCell ref="AH40:AI40"/>
    <mergeCell ref="AH43:AI43"/>
    <mergeCell ref="AH31:AI31"/>
    <mergeCell ref="AH41:AI41"/>
    <mergeCell ref="AH42:AI42"/>
    <mergeCell ref="AH37:AI37"/>
    <mergeCell ref="AH35:AI35"/>
    <mergeCell ref="AH36:AI36"/>
    <mergeCell ref="Q25:R25"/>
    <mergeCell ref="Q22:R22"/>
    <mergeCell ref="AH30:AI30"/>
    <mergeCell ref="AH32:AI32"/>
    <mergeCell ref="AA34:AI34"/>
    <mergeCell ref="C24:D24"/>
    <mergeCell ref="I24:L24"/>
    <mergeCell ref="C21:D21"/>
    <mergeCell ref="I21:L21"/>
    <mergeCell ref="C22:D22"/>
    <mergeCell ref="I22:L22"/>
    <mergeCell ref="C17:D17"/>
    <mergeCell ref="I17:L17"/>
    <mergeCell ref="C23:D23"/>
    <mergeCell ref="I23:L23"/>
    <mergeCell ref="Q18:R18"/>
    <mergeCell ref="C20:D20"/>
    <mergeCell ref="I20:L20"/>
    <mergeCell ref="Q20:R20"/>
    <mergeCell ref="C19:D19"/>
    <mergeCell ref="I19:L19"/>
    <mergeCell ref="C18:D18"/>
    <mergeCell ref="I18:L18"/>
    <mergeCell ref="Q21:R21"/>
    <mergeCell ref="Q23:R23"/>
    <mergeCell ref="AH12:AI12"/>
    <mergeCell ref="X14:Y14"/>
    <mergeCell ref="C12:D12"/>
    <mergeCell ref="I12:L12"/>
    <mergeCell ref="C13:D13"/>
    <mergeCell ref="I13:L13"/>
    <mergeCell ref="C14:D14"/>
    <mergeCell ref="I14:L14"/>
    <mergeCell ref="X13:Y13"/>
    <mergeCell ref="AH13:AI13"/>
    <mergeCell ref="AH14:AI14"/>
    <mergeCell ref="X12:Y12"/>
    <mergeCell ref="C16:D16"/>
    <mergeCell ref="I16:L16"/>
    <mergeCell ref="Q16:W16"/>
    <mergeCell ref="C15:D15"/>
    <mergeCell ref="I15:L15"/>
    <mergeCell ref="S1:Y1"/>
    <mergeCell ref="AG1:AI1"/>
    <mergeCell ref="C7:D7"/>
    <mergeCell ref="I7:L7"/>
    <mergeCell ref="X7:Y7"/>
    <mergeCell ref="B1:Q1"/>
    <mergeCell ref="C11:D11"/>
    <mergeCell ref="I11:L11"/>
    <mergeCell ref="X11:Y11"/>
    <mergeCell ref="AH8:AI8"/>
    <mergeCell ref="C9:D9"/>
    <mergeCell ref="I9:L9"/>
    <mergeCell ref="X10:Y10"/>
    <mergeCell ref="AH9:AI9"/>
    <mergeCell ref="C8:D8"/>
    <mergeCell ref="I8:L8"/>
    <mergeCell ref="X8:Y8"/>
    <mergeCell ref="X9:Y9"/>
    <mergeCell ref="C10:D10"/>
    <mergeCell ref="I10:L10"/>
  </mergeCells>
  <conditionalFormatting sqref="A3">
    <cfRule type="expression" dxfId="61" priority="636" stopIfTrue="1">
      <formula>SUM(F7:F20)&lt;40</formula>
    </cfRule>
    <cfRule type="expression" dxfId="60" priority="637" stopIfTrue="1">
      <formula>SUM(F7:F20)&gt;40</formula>
    </cfRule>
  </conditionalFormatting>
  <conditionalFormatting sqref="A7:A24">
    <cfRule type="expression" dxfId="59" priority="4" stopIfTrue="1">
      <formula>(C7="")</formula>
    </cfRule>
  </conditionalFormatting>
  <conditionalFormatting sqref="A28:A43">
    <cfRule type="expression" dxfId="58" priority="8" stopIfTrue="1">
      <formula>(C28="")</formula>
    </cfRule>
  </conditionalFormatting>
  <conditionalFormatting sqref="B7:B24">
    <cfRule type="expression" dxfId="57" priority="3" stopIfTrue="1">
      <formula>(C7="")</formula>
    </cfRule>
  </conditionalFormatting>
  <conditionalFormatting sqref="B28:B43">
    <cfRule type="expression" dxfId="56" priority="7" stopIfTrue="1">
      <formula>(C28="")</formula>
    </cfRule>
  </conditionalFormatting>
  <conditionalFormatting sqref="H7:H24">
    <cfRule type="expression" dxfId="55" priority="2" stopIfTrue="1">
      <formula>H7&lt;&gt;""</formula>
    </cfRule>
  </conditionalFormatting>
  <conditionalFormatting sqref="I28:I43">
    <cfRule type="expression" dxfId="54" priority="6" stopIfTrue="1">
      <formula>(K28="")</formula>
    </cfRule>
  </conditionalFormatting>
  <conditionalFormatting sqref="J28:J43">
    <cfRule type="expression" dxfId="53" priority="5" stopIfTrue="1">
      <formula>(K28="")</formula>
    </cfRule>
  </conditionalFormatting>
  <conditionalFormatting sqref="Q3">
    <cfRule type="expression" dxfId="52" priority="586" stopIfTrue="1">
      <formula>SUM(U7:U13)&gt;19</formula>
    </cfRule>
    <cfRule type="expression" dxfId="51" priority="585" stopIfTrue="1">
      <formula>SUM(U7:U13)&lt;19</formula>
    </cfRule>
  </conditionalFormatting>
  <conditionalFormatting sqref="Q7:Q15">
    <cfRule type="expression" dxfId="50" priority="26" stopIfTrue="1">
      <formula>(S7="")</formula>
    </cfRule>
  </conditionalFormatting>
  <conditionalFormatting sqref="Q19:R19">
    <cfRule type="expression" dxfId="49" priority="36">
      <formula>$Q$19&lt;2</formula>
    </cfRule>
  </conditionalFormatting>
  <conditionalFormatting sqref="Q23:R23">
    <cfRule type="expression" dxfId="48" priority="72">
      <formula>$Q$23&lt;2</formula>
    </cfRule>
  </conditionalFormatting>
  <conditionalFormatting sqref="R7:R15">
    <cfRule type="expression" dxfId="47" priority="25" stopIfTrue="1">
      <formula>(S7="")</formula>
    </cfRule>
  </conditionalFormatting>
  <conditionalFormatting sqref="W7:W15">
    <cfRule type="expression" dxfId="46" priority="24" stopIfTrue="1">
      <formula>W7&lt;&gt;""</formula>
    </cfRule>
  </conditionalFormatting>
  <conditionalFormatting sqref="AA3">
    <cfRule type="expression" dxfId="45" priority="596" stopIfTrue="1">
      <formula>SUM(U14:U14,AF7:AF43)&lt;61</formula>
    </cfRule>
    <cfRule type="expression" dxfId="44" priority="595" stopIfTrue="1">
      <formula>SUM(U14:U14,AF7:AF43)&lt;61</formula>
    </cfRule>
  </conditionalFormatting>
  <conditionalFormatting sqref="AA7">
    <cfRule type="expression" dxfId="43" priority="375" stopIfTrue="1">
      <formula>SUM(AF8:AF9)&gt;8</formula>
    </cfRule>
    <cfRule type="expression" dxfId="42" priority="374" stopIfTrue="1">
      <formula>SUM(AF8:AF9)&lt;8</formula>
    </cfRule>
  </conditionalFormatting>
  <conditionalFormatting sqref="AA8:AA10 AA17:AA18 AA35:AA37 AA40:AA43">
    <cfRule type="expression" dxfId="41" priority="186" stopIfTrue="1">
      <formula>(AC8="")</formula>
    </cfRule>
  </conditionalFormatting>
  <conditionalFormatting sqref="AA11">
    <cfRule type="expression" dxfId="40" priority="367" stopIfTrue="1">
      <formula>SUM(AF12:AF14)&lt;9</formula>
    </cfRule>
    <cfRule type="expression" dxfId="39" priority="368" stopIfTrue="1">
      <formula>SUM(AF12:AF14)&gt;9</formula>
    </cfRule>
  </conditionalFormatting>
  <conditionalFormatting sqref="AA12:AA15">
    <cfRule type="expression" dxfId="38" priority="67" stopIfTrue="1">
      <formula>(AC12="")</formula>
    </cfRule>
  </conditionalFormatting>
  <conditionalFormatting sqref="AA16">
    <cfRule type="expression" dxfId="37" priority="480" stopIfTrue="1">
      <formula>SUM(AF17:AF18)&gt;6</formula>
    </cfRule>
    <cfRule type="expression" dxfId="36" priority="479" stopIfTrue="1">
      <formula>SUM(AF17:AF18)&lt;6</formula>
    </cfRule>
  </conditionalFormatting>
  <conditionalFormatting sqref="AA19">
    <cfRule type="expression" dxfId="35" priority="627" stopIfTrue="1">
      <formula>SUM(AF24:AF32)&lt;8</formula>
    </cfRule>
    <cfRule type="expression" dxfId="34" priority="628" stopIfTrue="1">
      <formula>SUM(AF24:AF32)&gt;8</formula>
    </cfRule>
  </conditionalFormatting>
  <conditionalFormatting sqref="AA20">
    <cfRule type="expression" dxfId="33" priority="409" stopIfTrue="1">
      <formula>SUM(AF21)&gt;3</formula>
    </cfRule>
    <cfRule type="expression" dxfId="32" priority="408" stopIfTrue="1">
      <formula>SUM(AF21)&lt;3</formula>
    </cfRule>
  </conditionalFormatting>
  <conditionalFormatting sqref="AA21">
    <cfRule type="expression" dxfId="31" priority="63" stopIfTrue="1">
      <formula>(AC21="")</formula>
    </cfRule>
  </conditionalFormatting>
  <conditionalFormatting sqref="AA22">
    <cfRule type="expression" dxfId="30" priority="626" stopIfTrue="1">
      <formula>SUM(AF24:AF32)&gt;8</formula>
    </cfRule>
    <cfRule type="expression" dxfId="29" priority="625" stopIfTrue="1">
      <formula>SUM(AF24:AF32)&lt;8</formula>
    </cfRule>
  </conditionalFormatting>
  <conditionalFormatting sqref="AA23">
    <cfRule type="expression" dxfId="28" priority="538" stopIfTrue="1">
      <formula>SUM(AF24:AF28)&gt;13</formula>
    </cfRule>
    <cfRule type="expression" dxfId="27" priority="537" stopIfTrue="1">
      <formula>SUM(AF24:AF28)&lt;13</formula>
    </cfRule>
  </conditionalFormatting>
  <conditionalFormatting sqref="AA24:AA28">
    <cfRule type="expression" dxfId="26" priority="17" stopIfTrue="1">
      <formula>(AC24="")</formula>
    </cfRule>
  </conditionalFormatting>
  <conditionalFormatting sqref="AA29">
    <cfRule type="expression" dxfId="25" priority="41" stopIfTrue="1">
      <formula>SUM(AF30:AF32)&lt;8</formula>
    </cfRule>
    <cfRule type="expression" dxfId="24" priority="42" stopIfTrue="1">
      <formula>SUM(AF30:AF32)&gt;8</formula>
    </cfRule>
  </conditionalFormatting>
  <conditionalFormatting sqref="AA30:AA32">
    <cfRule type="expression" dxfId="23" priority="38" stopIfTrue="1">
      <formula>(AC30="")</formula>
    </cfRule>
  </conditionalFormatting>
  <conditionalFormatting sqref="AA34">
    <cfRule type="expression" dxfId="22" priority="522" stopIfTrue="1">
      <formula>SUM(AF35:AF37)&lt;7</formula>
    </cfRule>
    <cfRule type="expression" dxfId="21" priority="523" stopIfTrue="1">
      <formula>SUM(AF35:AF37)&gt;7</formula>
    </cfRule>
  </conditionalFormatting>
  <conditionalFormatting sqref="AA39">
    <cfRule type="expression" dxfId="20" priority="623" stopIfTrue="1">
      <formula>SUM(AF40:AF43)&lt;7</formula>
    </cfRule>
    <cfRule type="expression" dxfId="19" priority="624" stopIfTrue="1">
      <formula>SUM(AF40:AF43)&gt;7</formula>
    </cfRule>
  </conditionalFormatting>
  <conditionalFormatting sqref="AA44">
    <cfRule type="expression" dxfId="18" priority="297" stopIfTrue="1">
      <formula>(NOT(OR(#REF!="A",#REF!="B",#REF!="C",#REF!="D",#REF!="X",#REF!="P",AND(#REF!&gt;=0,#REF!&lt;=4,ISNUMBER(#REF!)))))</formula>
    </cfRule>
    <cfRule type="expression" dxfId="17" priority="296" stopIfTrue="1">
      <formula>(#REF!="")</formula>
    </cfRule>
  </conditionalFormatting>
  <conditionalFormatting sqref="AA45">
    <cfRule type="expression" dxfId="16" priority="301" stopIfTrue="1">
      <formula>(NOT(OR(#REF!="A",#REF!="B",#REF!="C",#REF!="D",#REF!="X",#REF!="P",AND(#REF!&gt;=0,#REF!&lt;=4,ISNUMBER(#REF!)))))</formula>
    </cfRule>
    <cfRule type="expression" dxfId="15" priority="300" stopIfTrue="1">
      <formula>(#REF!="")</formula>
    </cfRule>
  </conditionalFormatting>
  <conditionalFormatting sqref="AA46">
    <cfRule type="expression" dxfId="14" priority="190" stopIfTrue="1">
      <formula>(NOT(OR(AC44="A",AC44="B",AC44="C",AC44="D",AC44="X",AC44="P",AND(AC44&gt;=0,AC44&lt;=4,ISNUMBER(AC44)))))</formula>
    </cfRule>
    <cfRule type="expression" dxfId="13" priority="189" stopIfTrue="1">
      <formula>(AC44="")</formula>
    </cfRule>
  </conditionalFormatting>
  <conditionalFormatting sqref="AB8:AB10 AB17:AB18 AB35:AB37 AB40:AB43">
    <cfRule type="expression" dxfId="12" priority="185" stopIfTrue="1">
      <formula>(AC8="")</formula>
    </cfRule>
  </conditionalFormatting>
  <conditionalFormatting sqref="AB12:AB15">
    <cfRule type="expression" dxfId="11" priority="66" stopIfTrue="1">
      <formula>(AC12="")</formula>
    </cfRule>
  </conditionalFormatting>
  <conditionalFormatting sqref="AB21">
    <cfRule type="expression" dxfId="10" priority="62" stopIfTrue="1">
      <formula>(AC21="")</formula>
    </cfRule>
  </conditionalFormatting>
  <conditionalFormatting sqref="AB24:AB28">
    <cfRule type="expression" dxfId="9" priority="16" stopIfTrue="1">
      <formula>(AC24="")</formula>
    </cfRule>
  </conditionalFormatting>
  <conditionalFormatting sqref="AB30:AB32">
    <cfRule type="expression" dxfId="8" priority="37" stopIfTrue="1">
      <formula>(AC30="")</formula>
    </cfRule>
  </conditionalFormatting>
  <conditionalFormatting sqref="AG8:AG10">
    <cfRule type="expression" dxfId="7" priority="170" stopIfTrue="1">
      <formula>AG8&lt;&gt;""</formula>
    </cfRule>
  </conditionalFormatting>
  <conditionalFormatting sqref="AG12:AG15">
    <cfRule type="expression" dxfId="6" priority="86" stopIfTrue="1">
      <formula>AG12&lt;&gt;""</formula>
    </cfRule>
  </conditionalFormatting>
  <conditionalFormatting sqref="AG17:AG18">
    <cfRule type="expression" dxfId="5" priority="46" stopIfTrue="1">
      <formula>AG17&lt;&gt;""</formula>
    </cfRule>
  </conditionalFormatting>
  <conditionalFormatting sqref="AG21">
    <cfRule type="expression" dxfId="4" priority="76" stopIfTrue="1">
      <formula>AG21&lt;&gt;""</formula>
    </cfRule>
  </conditionalFormatting>
  <conditionalFormatting sqref="AG24:AG28">
    <cfRule type="expression" dxfId="3" priority="15" stopIfTrue="1">
      <formula>AG24&lt;&gt;""</formula>
    </cfRule>
  </conditionalFormatting>
  <conditionalFormatting sqref="AG30:AG32">
    <cfRule type="expression" dxfId="2" priority="39" stopIfTrue="1">
      <formula>AG30&lt;&gt;""</formula>
    </cfRule>
  </conditionalFormatting>
  <conditionalFormatting sqref="AG35:AG37">
    <cfRule type="expression" dxfId="1" priority="1" stopIfTrue="1">
      <formula>AG35&lt;&gt;""</formula>
    </cfRule>
  </conditionalFormatting>
  <conditionalFormatting sqref="AG40:AG43">
    <cfRule type="expression" dxfId="0" priority="73" stopIfTrue="1">
      <formula>AG40&lt;&gt;""</formula>
    </cfRule>
  </conditionalFormatting>
  <printOptions horizontalCentered="1" verticalCentered="1"/>
  <pageMargins left="0.3" right="0.3" top="0.2" bottom="0.2" header="0.5" footer="0.5"/>
  <pageSetup orientation="landscape" horizontalDpi="4294967294" r:id="rId1"/>
  <headerFooter alignWithMargins="0"/>
  <ignoredErrors>
    <ignoredError sqref="S1"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46"/>
  <sheetViews>
    <sheetView showGridLines="0" zoomScale="85" workbookViewId="0">
      <selection activeCell="E7" sqref="E7:F7"/>
    </sheetView>
  </sheetViews>
  <sheetFormatPr baseColWidth="10" defaultColWidth="9.1640625" defaultRowHeight="13" x14ac:dyDescent="0.15"/>
  <cols>
    <col min="1" max="1" width="4" style="18" customWidth="1"/>
    <col min="2" max="2" width="18.1640625" style="18" customWidth="1"/>
    <col min="3" max="3" width="12" style="18" customWidth="1"/>
    <col min="4" max="4" width="19.5" style="18" customWidth="1"/>
    <col min="5" max="5" width="32.6640625" style="18" customWidth="1"/>
    <col min="6" max="6" width="11.1640625" style="18" customWidth="1"/>
    <col min="7" max="7" width="9.1640625" style="18" hidden="1" customWidth="1"/>
    <col min="8" max="8" width="0.5" style="18" customWidth="1"/>
    <col min="9" max="9" width="9.1640625" style="18" hidden="1" customWidth="1"/>
    <col min="10" max="16384" width="9.1640625" style="18"/>
  </cols>
  <sheetData>
    <row r="1" spans="1:8" s="6" customFormat="1" ht="18.5" customHeight="1" x14ac:dyDescent="0.2">
      <c r="A1" s="134" t="s">
        <v>2</v>
      </c>
      <c r="B1" s="134"/>
      <c r="C1" s="134"/>
      <c r="D1" s="134"/>
      <c r="E1" s="134"/>
      <c r="F1" s="134"/>
      <c r="G1" s="5"/>
      <c r="H1" s="5"/>
    </row>
    <row r="2" spans="1:8" s="8" customFormat="1" ht="16" customHeight="1" x14ac:dyDescent="0.2">
      <c r="A2" s="135" t="s">
        <v>3</v>
      </c>
      <c r="B2" s="135"/>
      <c r="C2" s="135"/>
      <c r="D2" s="135"/>
      <c r="E2" s="135"/>
      <c r="F2" s="135"/>
      <c r="G2" s="7"/>
      <c r="H2" s="7"/>
    </row>
    <row r="3" spans="1:8" s="8" customFormat="1" ht="14.75" customHeight="1" x14ac:dyDescent="0.2">
      <c r="A3" s="135" t="s">
        <v>80</v>
      </c>
      <c r="B3" s="135"/>
      <c r="C3" s="135"/>
      <c r="D3" s="135"/>
      <c r="E3" s="135"/>
      <c r="F3" s="135"/>
      <c r="G3" s="7"/>
      <c r="H3" s="7"/>
    </row>
    <row r="4" spans="1:8" s="8" customFormat="1" ht="16" x14ac:dyDescent="0.2">
      <c r="A4" s="9"/>
      <c r="B4" s="9"/>
      <c r="C4" s="9"/>
      <c r="D4" s="9"/>
      <c r="E4" s="9"/>
      <c r="F4" s="9"/>
      <c r="G4" s="7"/>
      <c r="H4" s="7"/>
    </row>
    <row r="5" spans="1:8" s="8" customFormat="1" ht="30.75" customHeight="1" x14ac:dyDescent="0.2">
      <c r="A5" s="9"/>
      <c r="B5" s="9"/>
      <c r="C5" s="9"/>
      <c r="D5" s="9"/>
      <c r="E5" s="9"/>
      <c r="F5" s="9"/>
      <c r="G5" s="7"/>
      <c r="H5" s="7"/>
    </row>
    <row r="6" spans="1:8" s="8" customFormat="1" ht="18" x14ac:dyDescent="0.2">
      <c r="A6" s="10" t="s">
        <v>4</v>
      </c>
      <c r="B6" s="11"/>
      <c r="C6" s="11"/>
      <c r="D6" s="11"/>
      <c r="E6" s="10" t="s">
        <v>5</v>
      </c>
      <c r="F6" s="9"/>
      <c r="G6" s="7"/>
      <c r="H6" s="7"/>
    </row>
    <row r="7" spans="1:8" s="8" customFormat="1" ht="18" x14ac:dyDescent="0.2">
      <c r="A7" s="9"/>
      <c r="B7" s="136" t="str">
        <f>'ENTO-BFRN'!B1</f>
        <v>LNAME, FNAME</v>
      </c>
      <c r="C7" s="136"/>
      <c r="D7" s="136"/>
      <c r="E7" s="137"/>
      <c r="F7" s="138"/>
      <c r="G7" s="7"/>
      <c r="H7" s="7"/>
    </row>
    <row r="8" spans="1:8" s="8" customFormat="1" ht="10.5" customHeight="1" x14ac:dyDescent="0.2">
      <c r="A8" s="19"/>
      <c r="B8" s="19"/>
      <c r="C8" s="19"/>
      <c r="D8" s="19"/>
      <c r="E8" s="19"/>
      <c r="F8" s="9"/>
      <c r="G8" s="7"/>
      <c r="H8" s="7"/>
    </row>
    <row r="9" spans="1:8" s="8" customFormat="1" ht="18" x14ac:dyDescent="0.2">
      <c r="A9" s="20" t="s">
        <v>6</v>
      </c>
      <c r="B9" s="21"/>
      <c r="C9" s="21"/>
      <c r="D9" s="21"/>
      <c r="E9" s="20" t="s">
        <v>7</v>
      </c>
      <c r="F9" s="9"/>
      <c r="G9" s="7"/>
      <c r="H9" s="7"/>
    </row>
    <row r="10" spans="1:8" s="8" customFormat="1" ht="18.5" customHeight="1" x14ac:dyDescent="0.2">
      <c r="A10" s="19"/>
      <c r="B10" s="139" t="str">
        <f>'ENTO-BFRN'!S1</f>
        <v>00000000</v>
      </c>
      <c r="C10" s="139"/>
      <c r="D10" s="139"/>
      <c r="E10" s="82">
        <f>'ENTO-BFRN'!Q16</f>
        <v>0</v>
      </c>
      <c r="F10" s="9"/>
      <c r="G10" s="7"/>
      <c r="H10" s="7"/>
    </row>
    <row r="11" spans="1:8" s="8" customFormat="1" ht="18" x14ac:dyDescent="0.2">
      <c r="A11" s="10"/>
      <c r="B11" s="11"/>
      <c r="C11" s="11"/>
      <c r="D11" s="11"/>
      <c r="E11" s="13"/>
      <c r="F11" s="9"/>
      <c r="G11" s="7"/>
      <c r="H11" s="7"/>
    </row>
    <row r="12" spans="1:8" s="8" customFormat="1" ht="18" x14ac:dyDescent="0.2">
      <c r="A12" s="10" t="s">
        <v>8</v>
      </c>
      <c r="B12" s="9"/>
      <c r="C12" s="9"/>
      <c r="D12" s="9"/>
      <c r="E12" s="10" t="s">
        <v>9</v>
      </c>
      <c r="F12" s="10"/>
      <c r="G12" s="7"/>
      <c r="H12" s="7"/>
    </row>
    <row r="13" spans="1:8" s="8" customFormat="1" ht="18" x14ac:dyDescent="0.2">
      <c r="A13" s="67"/>
      <c r="B13" s="140"/>
      <c r="C13" s="140"/>
      <c r="D13" s="140"/>
      <c r="E13" s="141" t="str">
        <f>'ENTO-BFRN'!Z1</f>
        <v>ENTO-BFRN</v>
      </c>
      <c r="F13" s="141"/>
      <c r="G13" s="142"/>
      <c r="H13" s="7"/>
    </row>
    <row r="14" spans="1:8" s="8" customFormat="1" ht="10.5" customHeight="1" x14ac:dyDescent="0.2">
      <c r="A14" s="9"/>
      <c r="B14" s="143"/>
      <c r="C14" s="143"/>
      <c r="D14" s="60"/>
      <c r="E14" s="9"/>
      <c r="F14" s="9"/>
      <c r="G14" s="7"/>
      <c r="H14" s="7"/>
    </row>
    <row r="15" spans="1:8" s="8" customFormat="1" ht="18" x14ac:dyDescent="0.2">
      <c r="A15" s="10" t="s">
        <v>10</v>
      </c>
      <c r="B15" s="11"/>
      <c r="C15" s="11"/>
      <c r="D15" s="11"/>
      <c r="E15" s="10" t="s">
        <v>11</v>
      </c>
      <c r="F15" s="9"/>
      <c r="G15" s="7"/>
      <c r="H15" s="7"/>
    </row>
    <row r="16" spans="1:8" s="8" customFormat="1" ht="18" x14ac:dyDescent="0.2">
      <c r="A16" s="9"/>
      <c r="B16" s="136" t="str">
        <f>'ENTO-BFRN'!AG1</f>
        <v>ADVISOR</v>
      </c>
      <c r="C16" s="136"/>
      <c r="D16" s="12"/>
      <c r="E16" s="76" t="str">
        <f>'ENTO-BFRN'!Q19</f>
        <v>N/A</v>
      </c>
      <c r="F16" s="9"/>
      <c r="G16" s="7"/>
      <c r="H16" s="7"/>
    </row>
    <row r="17" spans="1:8" s="8" customFormat="1" ht="10.5" customHeight="1" x14ac:dyDescent="0.2">
      <c r="A17" s="9"/>
      <c r="B17" s="9"/>
      <c r="C17" s="9"/>
      <c r="D17" s="9"/>
      <c r="E17" s="9"/>
      <c r="F17" s="9"/>
      <c r="G17" s="7"/>
      <c r="H17" s="7"/>
    </row>
    <row r="18" spans="1:8" s="8" customFormat="1" ht="18" x14ac:dyDescent="0.2">
      <c r="A18" s="10"/>
      <c r="B18" s="9" t="s">
        <v>12</v>
      </c>
      <c r="C18" s="68"/>
      <c r="D18" s="11"/>
      <c r="E18" s="10" t="s">
        <v>81</v>
      </c>
      <c r="F18" s="9"/>
      <c r="G18" s="7"/>
      <c r="H18" s="7"/>
    </row>
    <row r="19" spans="1:8" s="8" customFormat="1" ht="16" customHeight="1" x14ac:dyDescent="0.2">
      <c r="A19" s="9"/>
      <c r="B19" s="144"/>
      <c r="C19" s="144"/>
      <c r="D19" s="12"/>
      <c r="E19" s="76" t="str">
        <f>'ENTO-BFRN'!Q23</f>
        <v>N/A</v>
      </c>
      <c r="F19" s="9"/>
      <c r="G19" s="7"/>
      <c r="H19" s="7"/>
    </row>
    <row r="20" spans="1:8" s="8" customFormat="1" ht="21.5" customHeight="1" x14ac:dyDescent="0.2">
      <c r="A20" s="10" t="s">
        <v>51</v>
      </c>
      <c r="B20" s="11"/>
      <c r="C20" s="78">
        <f>'ENTO-BFRN'!Q18</f>
        <v>0</v>
      </c>
      <c r="D20" s="70"/>
      <c r="E20" s="9" t="s">
        <v>82</v>
      </c>
      <c r="F20" s="77">
        <f>'ENTO-BFRN'!Q20</f>
        <v>0</v>
      </c>
      <c r="G20" s="7"/>
      <c r="H20" s="7"/>
    </row>
    <row r="21" spans="1:8" s="8" customFormat="1" ht="18" x14ac:dyDescent="0.2">
      <c r="A21" s="10" t="s">
        <v>13</v>
      </c>
      <c r="B21" s="11"/>
      <c r="C21" s="133"/>
      <c r="D21" s="133"/>
      <c r="E21" s="9" t="s">
        <v>83</v>
      </c>
      <c r="F21" s="77">
        <f>'ENTO-BFRN'!Q22</f>
        <v>0</v>
      </c>
      <c r="G21" s="7"/>
      <c r="H21" s="7"/>
    </row>
    <row r="22" spans="1:8" s="8" customFormat="1" ht="5.25" customHeight="1" x14ac:dyDescent="0.2">
      <c r="A22" s="9"/>
      <c r="B22" s="9"/>
      <c r="C22" s="9"/>
      <c r="D22" s="9"/>
      <c r="E22" s="9"/>
      <c r="F22" s="9"/>
      <c r="G22" s="7"/>
      <c r="H22" s="7"/>
    </row>
    <row r="23" spans="1:8" s="8" customFormat="1" ht="18" x14ac:dyDescent="0.2">
      <c r="A23" s="10" t="s">
        <v>14</v>
      </c>
      <c r="B23" s="9"/>
      <c r="C23" s="9"/>
      <c r="D23" s="47"/>
      <c r="E23" s="9"/>
      <c r="F23" s="9"/>
      <c r="G23" s="7"/>
      <c r="H23" s="7"/>
    </row>
    <row r="24" spans="1:8" s="8" customFormat="1" ht="3.5" customHeight="1" x14ac:dyDescent="0.2">
      <c r="A24" s="11"/>
      <c r="B24" s="9"/>
      <c r="C24" s="9"/>
      <c r="D24" s="9"/>
      <c r="E24" s="9"/>
      <c r="F24" s="9"/>
      <c r="G24" s="7"/>
      <c r="H24" s="7"/>
    </row>
    <row r="25" spans="1:8" s="8" customFormat="1" ht="48.75" customHeight="1" x14ac:dyDescent="0.2">
      <c r="A25" s="14"/>
      <c r="B25" s="128"/>
      <c r="C25" s="129"/>
      <c r="D25" s="129"/>
      <c r="E25" s="129"/>
      <c r="F25" s="129"/>
      <c r="G25" s="7"/>
      <c r="H25" s="7"/>
    </row>
    <row r="26" spans="1:8" s="8" customFormat="1" ht="3.5" customHeight="1" x14ac:dyDescent="0.2">
      <c r="A26" s="9"/>
      <c r="B26" s="9"/>
      <c r="C26" s="9"/>
      <c r="D26" s="9"/>
      <c r="E26" s="9"/>
      <c r="F26" s="9"/>
      <c r="G26" s="7"/>
      <c r="H26" s="7"/>
    </row>
    <row r="27" spans="1:8" s="8" customFormat="1" ht="23.75" customHeight="1" x14ac:dyDescent="0.2">
      <c r="A27" s="10" t="s">
        <v>15</v>
      </c>
      <c r="B27" s="9"/>
      <c r="C27" s="9"/>
      <c r="D27" s="71"/>
      <c r="E27" s="9" t="s">
        <v>84</v>
      </c>
      <c r="F27" s="9"/>
      <c r="G27" s="7"/>
      <c r="H27" s="7"/>
    </row>
    <row r="28" spans="1:8" s="8" customFormat="1" ht="21.5" hidden="1" customHeight="1" x14ac:dyDescent="0.2">
      <c r="A28" s="9"/>
      <c r="B28" s="130"/>
      <c r="C28" s="130"/>
      <c r="D28" s="59"/>
      <c r="E28" s="9"/>
      <c r="F28" s="9"/>
      <c r="G28" s="7"/>
      <c r="H28" s="7"/>
    </row>
    <row r="29" spans="1:8" s="8" customFormat="1" ht="19.5" customHeight="1" x14ac:dyDescent="0.2">
      <c r="A29" s="72"/>
      <c r="B29" s="131"/>
      <c r="C29" s="131"/>
      <c r="D29" s="131"/>
      <c r="E29" s="132"/>
      <c r="F29" s="132"/>
      <c r="G29" s="7"/>
      <c r="H29" s="7"/>
    </row>
    <row r="30" spans="1:8" s="8" customFormat="1" ht="7" customHeight="1" x14ac:dyDescent="0.2">
      <c r="A30" s="10"/>
      <c r="B30" s="9"/>
      <c r="C30" s="9"/>
      <c r="D30" s="73"/>
      <c r="E30" s="9"/>
      <c r="F30" s="9"/>
      <c r="G30" s="7"/>
      <c r="H30" s="7"/>
    </row>
    <row r="31" spans="1:8" s="8" customFormat="1" ht="19.5" customHeight="1" x14ac:dyDescent="0.2">
      <c r="A31" s="10" t="s">
        <v>16</v>
      </c>
      <c r="B31" s="9"/>
      <c r="C31" s="9"/>
      <c r="D31" s="15"/>
      <c r="E31" s="69"/>
      <c r="F31" s="9"/>
      <c r="G31" s="7"/>
      <c r="H31" s="7"/>
    </row>
    <row r="32" spans="1:8" s="8" customFormat="1" ht="16" customHeight="1" x14ac:dyDescent="0.2">
      <c r="A32" s="9"/>
      <c r="B32" s="13"/>
      <c r="C32" s="10"/>
      <c r="D32" s="10"/>
      <c r="E32" s="9" t="s">
        <v>52</v>
      </c>
      <c r="F32" s="9"/>
      <c r="G32" s="7"/>
      <c r="H32" s="7"/>
    </row>
    <row r="33" spans="1:9" s="8" customFormat="1" ht="7" customHeight="1" x14ac:dyDescent="0.2">
      <c r="A33" s="9"/>
      <c r="B33" s="10"/>
      <c r="C33" s="10"/>
      <c r="D33" s="10"/>
      <c r="E33" s="9"/>
      <c r="F33" s="9"/>
      <c r="G33" s="7"/>
      <c r="H33" s="7"/>
    </row>
    <row r="34" spans="1:9" s="8" customFormat="1" ht="16.5" customHeight="1" x14ac:dyDescent="0.2">
      <c r="A34" s="9"/>
      <c r="B34" s="9"/>
      <c r="C34" s="9"/>
      <c r="D34" s="9"/>
      <c r="E34" s="9"/>
      <c r="F34" s="9"/>
      <c r="G34" s="7"/>
      <c r="H34" s="7"/>
    </row>
    <row r="35" spans="1:9" s="8" customFormat="1" ht="16" x14ac:dyDescent="0.2">
      <c r="A35" s="9"/>
      <c r="B35" s="9"/>
      <c r="C35" s="9"/>
      <c r="D35" s="9"/>
      <c r="E35" s="9"/>
      <c r="F35" s="9"/>
      <c r="G35" s="7"/>
      <c r="H35" s="7"/>
    </row>
    <row r="36" spans="1:9" s="8" customFormat="1" ht="16" x14ac:dyDescent="0.2">
      <c r="A36" s="9"/>
      <c r="B36" s="9"/>
      <c r="C36" s="9"/>
      <c r="D36" s="9"/>
      <c r="E36" s="9"/>
      <c r="F36" s="9"/>
      <c r="G36" s="7"/>
      <c r="H36" s="7"/>
    </row>
    <row r="37" spans="1:9" ht="19.5" customHeight="1" x14ac:dyDescent="0.2">
      <c r="A37" s="9"/>
      <c r="B37" s="9"/>
      <c r="C37" s="9"/>
      <c r="D37" s="9"/>
      <c r="E37" s="16"/>
      <c r="F37" s="16"/>
      <c r="G37" s="17"/>
      <c r="H37" s="17"/>
    </row>
    <row r="38" spans="1:9" ht="18" x14ac:dyDescent="0.2">
      <c r="A38" s="10" t="s">
        <v>53</v>
      </c>
      <c r="B38" s="16"/>
      <c r="C38" s="16"/>
      <c r="D38" s="16"/>
      <c r="E38" s="74"/>
      <c r="F38" s="74"/>
      <c r="G38" s="17"/>
      <c r="H38" s="17"/>
    </row>
    <row r="39" spans="1:9" ht="16" x14ac:dyDescent="0.2">
      <c r="A39" s="16"/>
      <c r="B39" s="127" t="s">
        <v>85</v>
      </c>
      <c r="C39" s="127"/>
      <c r="D39" s="127"/>
      <c r="E39" s="127"/>
      <c r="F39" s="127"/>
      <c r="G39" s="127"/>
      <c r="H39" s="127"/>
      <c r="I39" s="127"/>
    </row>
    <row r="40" spans="1:9" x14ac:dyDescent="0.15">
      <c r="A40" s="16"/>
      <c r="B40" s="16"/>
      <c r="C40" s="16"/>
      <c r="D40" s="16"/>
      <c r="E40" s="16"/>
      <c r="F40" s="16"/>
      <c r="G40" s="17"/>
      <c r="H40" s="17"/>
    </row>
    <row r="41" spans="1:9" ht="3.75" customHeight="1" x14ac:dyDescent="0.15">
      <c r="A41" s="16"/>
      <c r="B41" s="16"/>
      <c r="C41" s="16"/>
      <c r="D41" s="16"/>
      <c r="E41" s="74"/>
      <c r="F41" s="74"/>
      <c r="G41" s="17"/>
      <c r="H41" s="17"/>
    </row>
    <row r="42" spans="1:9" ht="14.75" customHeight="1" x14ac:dyDescent="0.2">
      <c r="A42" s="16"/>
      <c r="B42" s="127" t="s">
        <v>60</v>
      </c>
      <c r="C42" s="127"/>
      <c r="D42" s="127"/>
      <c r="E42" s="127"/>
      <c r="F42" s="127"/>
      <c r="G42" s="127"/>
      <c r="H42" s="127"/>
      <c r="I42" s="127"/>
    </row>
    <row r="43" spans="1:9" x14ac:dyDescent="0.15">
      <c r="C43" s="74"/>
      <c r="D43" s="74"/>
    </row>
    <row r="44" spans="1:9" x14ac:dyDescent="0.15">
      <c r="E44" s="74"/>
      <c r="F44" s="74"/>
    </row>
    <row r="45" spans="1:9" ht="13.75" customHeight="1" x14ac:dyDescent="0.2">
      <c r="B45" s="127" t="s">
        <v>61</v>
      </c>
      <c r="C45" s="127"/>
      <c r="D45" s="127"/>
      <c r="E45" s="127"/>
      <c r="F45" s="127"/>
      <c r="G45" s="127"/>
      <c r="H45" s="127"/>
      <c r="I45" s="127"/>
    </row>
    <row r="46" spans="1:9" x14ac:dyDescent="0.15">
      <c r="C46" s="75"/>
      <c r="D46" s="75"/>
    </row>
  </sheetData>
  <sheetProtection algorithmName="SHA-512" hashValue="1nwxz/SWMEgIjF0b/SK/WZWtgMl7NIupo2DfrPu+OeWFwog45VqCqWkCCf2cF3ii/BVcT1AWx9SZsoTJQpXZVQ==" saltValue="RjUYcSzMoxzGzttwyRoZgw==" spinCount="100000" sheet="1" objects="1" scenarios="1"/>
  <mergeCells count="19">
    <mergeCell ref="C21:D21"/>
    <mergeCell ref="A1:F1"/>
    <mergeCell ref="A2:F2"/>
    <mergeCell ref="A3:F3"/>
    <mergeCell ref="B7:D7"/>
    <mergeCell ref="E7:F7"/>
    <mergeCell ref="B10:D10"/>
    <mergeCell ref="B13:D13"/>
    <mergeCell ref="E13:G13"/>
    <mergeCell ref="B14:C14"/>
    <mergeCell ref="B16:C16"/>
    <mergeCell ref="B19:C19"/>
    <mergeCell ref="B45:I45"/>
    <mergeCell ref="B25:F25"/>
    <mergeCell ref="B28:C28"/>
    <mergeCell ref="B29:D29"/>
    <mergeCell ref="E29:F29"/>
    <mergeCell ref="B39:I39"/>
    <mergeCell ref="B42:I42"/>
  </mergeCells>
  <pageMargins left="0.45" right="0.4" top="0.35" bottom="0.5" header="0.38" footer="0.5"/>
  <pageSetup orientation="portrait" r:id="rId1"/>
  <headerFooter alignWithMargins="0"/>
  <ignoredErrors>
    <ignoredError sqref="E10"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
  <sheetViews>
    <sheetView workbookViewId="0">
      <selection activeCell="A2" sqref="A2"/>
    </sheetView>
  </sheetViews>
  <sheetFormatPr baseColWidth="10" defaultColWidth="8.83203125" defaultRowHeight="14.75" customHeight="1" x14ac:dyDescent="0.15"/>
  <cols>
    <col min="1" max="1" width="10.5" style="2" customWidth="1"/>
    <col min="2" max="2" width="86.5" style="3" customWidth="1"/>
  </cols>
  <sheetData>
    <row r="1" spans="1:2" ht="25.25" customHeight="1" thickBot="1" x14ac:dyDescent="0.2">
      <c r="A1" s="4" t="s">
        <v>0</v>
      </c>
      <c r="B1" s="1" t="s">
        <v>1</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ENTO-BFRN</vt:lpstr>
      <vt:lpstr>GRAD CHECK</vt:lpstr>
      <vt:lpstr>ADVISOR'S NOTES</vt:lpstr>
      <vt:lpstr>'ENTO-BFRN'!Print_Area</vt:lpstr>
      <vt:lpstr>'GRAD CHECK'!Print_Area</vt:lpstr>
    </vt:vector>
  </TitlesOfParts>
  <Company>Oklahoma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tiers@okstate.edu</dc:creator>
  <cp:lastModifiedBy>Kilschautzky, Anastasia</cp:lastModifiedBy>
  <cp:lastPrinted>2021-03-23T18:39:53Z</cp:lastPrinted>
  <dcterms:created xsi:type="dcterms:W3CDTF">2011-07-12T20:37:04Z</dcterms:created>
  <dcterms:modified xsi:type="dcterms:W3CDTF">2024-09-04T16:47:57Z</dcterms:modified>
</cp:coreProperties>
</file>