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Aliana\Desktop\"/>
    </mc:Choice>
  </mc:AlternateContent>
  <xr:revisionPtr revIDLastSave="0" documentId="13_ncr:1_{442661D6-050E-4B42-B110-C3DB7D302987}" xr6:coauthVersionLast="47" xr6:coauthVersionMax="47" xr10:uidLastSave="{00000000-0000-0000-0000-000000000000}"/>
  <bookViews>
    <workbookView xWindow="-108" yWindow="-108" windowWidth="23256" windowHeight="12456" xr2:uid="{00000000-000D-0000-FFFF-FFFF00000000}"/>
  </bookViews>
  <sheets>
    <sheet name="NREM-FOEM" sheetId="3" r:id="rId1"/>
    <sheet name="GRAD CHECK" sheetId="5" r:id="rId2"/>
    <sheet name="ADVISOR'S NOTES" sheetId="1" r:id="rId3"/>
  </sheets>
  <definedNames>
    <definedName name="_xlnm.Print_Area" localSheetId="1">'GRAD CHECK'!$A$1:$I$46</definedName>
    <definedName name="_xlnm.Print_Area" localSheetId="0">'NREM-FOEM'!$A$1:$AI$43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28" i="3" l="1"/>
  <c r="Q27" i="3"/>
  <c r="Q26" i="3"/>
  <c r="AF34" i="3"/>
  <c r="AE34" i="3"/>
  <c r="AD34" i="3"/>
  <c r="G17" i="3"/>
  <c r="F17" i="3"/>
  <c r="E17" i="3"/>
  <c r="E10" i="5"/>
  <c r="AF10" i="3" l="1"/>
  <c r="AE10" i="3"/>
  <c r="AD10" i="3"/>
  <c r="AF35" i="3" l="1"/>
  <c r="AE35" i="3"/>
  <c r="AD35" i="3"/>
  <c r="AF33" i="3"/>
  <c r="AE33" i="3"/>
  <c r="AD33" i="3"/>
  <c r="AF21" i="3"/>
  <c r="AE21" i="3"/>
  <c r="AD21" i="3"/>
  <c r="AF20" i="3"/>
  <c r="AE20" i="3"/>
  <c r="AD20" i="3"/>
  <c r="AF19" i="3"/>
  <c r="AE19" i="3"/>
  <c r="AD19" i="3"/>
  <c r="AF36" i="3" l="1"/>
  <c r="AE36" i="3"/>
  <c r="AD36" i="3"/>
  <c r="V19" i="3" l="1"/>
  <c r="U19" i="3"/>
  <c r="T19" i="3"/>
  <c r="V18" i="3"/>
  <c r="U18" i="3"/>
  <c r="T18" i="3"/>
  <c r="V17" i="3"/>
  <c r="U17" i="3"/>
  <c r="T17" i="3"/>
  <c r="V16" i="3" l="1"/>
  <c r="U16" i="3"/>
  <c r="T16" i="3"/>
  <c r="V15" i="3"/>
  <c r="U15" i="3"/>
  <c r="T15" i="3"/>
  <c r="V14" i="3"/>
  <c r="U14" i="3"/>
  <c r="T14" i="3"/>
  <c r="V10" i="3"/>
  <c r="U10" i="3"/>
  <c r="T10" i="3"/>
  <c r="V9" i="3"/>
  <c r="U9" i="3"/>
  <c r="T9" i="3"/>
  <c r="V13" i="3"/>
  <c r="U13" i="3"/>
  <c r="T13" i="3"/>
  <c r="V20" i="3"/>
  <c r="U20" i="3"/>
  <c r="T20" i="3"/>
  <c r="AF18" i="3" l="1"/>
  <c r="AE18" i="3"/>
  <c r="AD18" i="3"/>
  <c r="AF17" i="3"/>
  <c r="AE17" i="3"/>
  <c r="AD17" i="3"/>
  <c r="AF16" i="3"/>
  <c r="AE16" i="3"/>
  <c r="AD16" i="3"/>
  <c r="AF15" i="3"/>
  <c r="AE15" i="3"/>
  <c r="AD15" i="3"/>
  <c r="AF14" i="3"/>
  <c r="AE14" i="3"/>
  <c r="AD14" i="3"/>
  <c r="AF12" i="3"/>
  <c r="AE12" i="3"/>
  <c r="AD12" i="3"/>
  <c r="AF11" i="3"/>
  <c r="AE11" i="3"/>
  <c r="AD11" i="3"/>
  <c r="AF13" i="3"/>
  <c r="AE13" i="3"/>
  <c r="AD13" i="3"/>
  <c r="AF9" i="3"/>
  <c r="AE9" i="3"/>
  <c r="AD9" i="3"/>
  <c r="B16" i="5" l="1"/>
  <c r="E13" i="5"/>
  <c r="B10" i="5"/>
  <c r="B7" i="5"/>
  <c r="O43" i="3" l="1"/>
  <c r="N43" i="3"/>
  <c r="M43" i="3"/>
  <c r="V12" i="3" l="1"/>
  <c r="U12" i="3"/>
  <c r="T12" i="3"/>
  <c r="V11" i="3"/>
  <c r="U11" i="3"/>
  <c r="T11" i="3"/>
  <c r="V8" i="3" l="1"/>
  <c r="U8" i="3"/>
  <c r="T8" i="3"/>
  <c r="G15" i="3"/>
  <c r="F15" i="3"/>
  <c r="E15" i="3"/>
  <c r="G8" i="3" l="1"/>
  <c r="F8" i="3"/>
  <c r="E8" i="3"/>
  <c r="G43" i="3" l="1"/>
  <c r="F43" i="3"/>
  <c r="E43" i="3"/>
  <c r="O42" i="3"/>
  <c r="N42" i="3"/>
  <c r="M42" i="3"/>
  <c r="G42" i="3"/>
  <c r="F42" i="3"/>
  <c r="E42" i="3"/>
  <c r="O41" i="3"/>
  <c r="N41" i="3"/>
  <c r="M41" i="3"/>
  <c r="G41" i="3"/>
  <c r="F41" i="3"/>
  <c r="E41" i="3"/>
  <c r="O40" i="3"/>
  <c r="N40" i="3"/>
  <c r="M40" i="3"/>
  <c r="G40" i="3"/>
  <c r="F40" i="3"/>
  <c r="E40" i="3"/>
  <c r="O39" i="3"/>
  <c r="N39" i="3"/>
  <c r="M39" i="3"/>
  <c r="G39" i="3"/>
  <c r="F39" i="3"/>
  <c r="E39" i="3"/>
  <c r="O38" i="3"/>
  <c r="N38" i="3"/>
  <c r="M38" i="3"/>
  <c r="G38" i="3"/>
  <c r="F38" i="3"/>
  <c r="E38" i="3"/>
  <c r="O37" i="3"/>
  <c r="N37" i="3"/>
  <c r="M37" i="3"/>
  <c r="G37" i="3"/>
  <c r="F37" i="3"/>
  <c r="E37" i="3"/>
  <c r="O36" i="3"/>
  <c r="N36" i="3"/>
  <c r="M36" i="3"/>
  <c r="G36" i="3"/>
  <c r="F36" i="3"/>
  <c r="E36" i="3"/>
  <c r="O35" i="3"/>
  <c r="N35" i="3"/>
  <c r="M35" i="3"/>
  <c r="G35" i="3"/>
  <c r="F35" i="3"/>
  <c r="E35" i="3"/>
  <c r="O34" i="3"/>
  <c r="N34" i="3"/>
  <c r="M34" i="3"/>
  <c r="G34" i="3"/>
  <c r="F34" i="3"/>
  <c r="E34" i="3"/>
  <c r="O33" i="3"/>
  <c r="N33" i="3"/>
  <c r="M33" i="3"/>
  <c r="G33" i="3"/>
  <c r="F33" i="3"/>
  <c r="E33" i="3"/>
  <c r="O32" i="3"/>
  <c r="N32" i="3"/>
  <c r="M32" i="3"/>
  <c r="G32" i="3"/>
  <c r="F32" i="3"/>
  <c r="E32" i="3"/>
  <c r="O31" i="3"/>
  <c r="N31" i="3"/>
  <c r="M31" i="3"/>
  <c r="G31" i="3"/>
  <c r="F31" i="3"/>
  <c r="E31" i="3"/>
  <c r="O30" i="3"/>
  <c r="N30" i="3"/>
  <c r="M30" i="3"/>
  <c r="G30" i="3"/>
  <c r="F30" i="3"/>
  <c r="E30" i="3"/>
  <c r="O29" i="3"/>
  <c r="N29" i="3"/>
  <c r="M29" i="3"/>
  <c r="G29" i="3"/>
  <c r="F29" i="3"/>
  <c r="E29" i="3"/>
  <c r="O28" i="3"/>
  <c r="N28" i="3"/>
  <c r="M28" i="3"/>
  <c r="G28" i="3"/>
  <c r="F28" i="3"/>
  <c r="E28" i="3"/>
  <c r="G20" i="3"/>
  <c r="F20" i="3"/>
  <c r="E20" i="3"/>
  <c r="G19" i="3"/>
  <c r="F19" i="3"/>
  <c r="E19" i="3"/>
  <c r="G18" i="3"/>
  <c r="F18" i="3"/>
  <c r="E18" i="3"/>
  <c r="G16" i="3"/>
  <c r="F16" i="3"/>
  <c r="E16" i="3"/>
  <c r="G14" i="3"/>
  <c r="F14" i="3"/>
  <c r="E14" i="3"/>
  <c r="G13" i="3"/>
  <c r="F13" i="3"/>
  <c r="E13" i="3"/>
  <c r="G12" i="3"/>
  <c r="F12" i="3"/>
  <c r="E12" i="3"/>
  <c r="G11" i="3"/>
  <c r="F11" i="3"/>
  <c r="E11" i="3"/>
  <c r="G10" i="3"/>
  <c r="F10" i="3"/>
  <c r="E10" i="3"/>
  <c r="G9" i="3"/>
  <c r="F9" i="3"/>
  <c r="E9" i="3"/>
  <c r="AF8" i="3"/>
  <c r="AE8" i="3"/>
  <c r="AD8" i="3"/>
  <c r="V7" i="3"/>
  <c r="U7" i="3"/>
  <c r="T7" i="3"/>
  <c r="G7" i="3"/>
  <c r="Q24" i="3" s="1"/>
  <c r="F7" i="3"/>
  <c r="Q25" i="3" s="1"/>
  <c r="E7" i="3"/>
  <c r="C20" i="5" l="1"/>
  <c r="E16" i="5"/>
  <c r="Q29" i="3"/>
  <c r="F20" i="5"/>
  <c r="F21" i="5"/>
  <c r="E19"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Patty hood</author>
    <author>Mangold, Rose</author>
    <author>Windows User</author>
    <author>Tiers</author>
    <author>Hood, Patty</author>
  </authors>
  <commentList>
    <comment ref="C7" authorId="0" shapeId="0" xr:uid="{00000000-0006-0000-0000-000001000000}">
      <text>
        <r>
          <rPr>
            <sz val="9"/>
            <color indexed="81"/>
            <rFont val="Tahoma"/>
            <family val="2"/>
          </rPr>
          <t>or 1313</t>
        </r>
      </text>
    </comment>
    <comment ref="C8" authorId="0" shapeId="0" xr:uid="{00000000-0006-0000-0000-000002000000}">
      <text>
        <r>
          <rPr>
            <sz val="9"/>
            <color indexed="81"/>
            <rFont val="Tahoma"/>
            <family val="2"/>
          </rPr>
          <t>or 1413 or 3323</t>
        </r>
      </text>
    </comment>
    <comment ref="S8" authorId="1" shapeId="0" xr:uid="{00000000-0006-0000-0000-000003000000}">
      <text>
        <r>
          <rPr>
            <sz val="9"/>
            <color indexed="81"/>
            <rFont val="Tahoma"/>
            <family val="2"/>
          </rPr>
          <t>or 1215</t>
        </r>
      </text>
    </comment>
    <comment ref="C9" authorId="0" shapeId="0" xr:uid="{00000000-0006-0000-0000-000004000000}">
      <text>
        <r>
          <rPr>
            <sz val="9"/>
            <color indexed="81"/>
            <rFont val="Tahoma"/>
            <family val="2"/>
          </rPr>
          <t>or 1483 or 1493</t>
        </r>
      </text>
    </comment>
    <comment ref="S9" authorId="2" shapeId="0" xr:uid="{00000000-0006-0000-0000-000008000000}">
      <text>
        <r>
          <rPr>
            <sz val="9"/>
            <color indexed="81"/>
            <rFont val="Tahoma"/>
            <family val="2"/>
          </rPr>
          <t>or BCOM 3113
or ENGL 3323</t>
        </r>
      </text>
    </comment>
    <comment ref="S10" authorId="1" shapeId="0" xr:uid="{00000000-0006-0000-0000-000009000000}">
      <text>
        <r>
          <rPr>
            <sz val="9"/>
            <color indexed="81"/>
            <rFont val="Tahoma"/>
            <family val="2"/>
          </rPr>
          <t>or SPCH 3733
or AGCM 3203</t>
        </r>
      </text>
    </comment>
    <comment ref="S11" authorId="1" shapeId="0" xr:uid="{00000000-0006-0000-0000-000005000000}">
      <text>
        <r>
          <rPr>
            <sz val="9"/>
            <color indexed="81"/>
            <rFont val="Tahoma"/>
            <family val="2"/>
          </rPr>
          <t>or ENTO 4484</t>
        </r>
      </text>
    </comment>
    <comment ref="S13" authorId="1" shapeId="0" xr:uid="{00000000-0006-0000-0000-000007000000}">
      <text>
        <r>
          <rPr>
            <sz val="9"/>
            <color indexed="81"/>
            <rFont val="Tahoma"/>
            <family val="2"/>
          </rPr>
          <t>or NREM 2134</t>
        </r>
      </text>
    </comment>
    <comment ref="C16" authorId="3" shapeId="0" xr:uid="{CFB0B90B-D8DB-4E5E-82F0-840A51763B4B}">
      <text>
        <r>
          <rPr>
            <sz val="9"/>
            <color indexed="81"/>
            <rFont val="Tahoma"/>
            <family val="2"/>
          </rPr>
          <t>and 1111
or BIOL 1114</t>
        </r>
      </text>
    </comment>
    <comment ref="C17" authorId="3" shapeId="0" xr:uid="{D2E867A2-A903-47AC-88BC-4F3C8A798163}">
      <text>
        <r>
          <rPr>
            <sz val="9"/>
            <color indexed="81"/>
            <rFont val="Tahoma"/>
            <family val="2"/>
          </rPr>
          <t>and 1113
or BIOL 1114</t>
        </r>
      </text>
    </comment>
    <comment ref="C19" authorId="4" shapeId="0" xr:uid="{00000000-0006-0000-0000-00000A000000}">
      <text>
        <r>
          <rPr>
            <sz val="9"/>
            <color indexed="81"/>
            <rFont val="Tahoma"/>
            <family val="2"/>
          </rPr>
          <t>course designated
A, H, N, or S</t>
        </r>
      </text>
    </comment>
    <comment ref="C20" authorId="4" shapeId="0" xr:uid="{00000000-0006-0000-0000-00000B000000}">
      <text>
        <r>
          <rPr>
            <sz val="9"/>
            <color indexed="81"/>
            <rFont val="Tahoma"/>
            <family val="2"/>
          </rPr>
          <t>course designated
A, H, N, or S</t>
        </r>
      </text>
    </comment>
    <comment ref="AC21" authorId="1" shapeId="0" xr:uid="{00000000-0006-0000-0000-00000C000000}">
      <text>
        <r>
          <rPr>
            <sz val="9"/>
            <color indexed="81"/>
            <rFont val="Tahoma"/>
            <family val="2"/>
          </rPr>
          <t>or 4053 or 4414</t>
        </r>
      </text>
    </comment>
  </commentList>
</comments>
</file>

<file path=xl/sharedStrings.xml><?xml version="1.0" encoding="utf-8"?>
<sst xmlns="http://schemas.openxmlformats.org/spreadsheetml/2006/main" count="126" uniqueCount="81">
  <si>
    <t>DATE</t>
  </si>
  <si>
    <t>NOTES</t>
  </si>
  <si>
    <t>GRADUATION CHECK</t>
  </si>
  <si>
    <t>By</t>
  </si>
  <si>
    <t>Name:</t>
  </si>
  <si>
    <t>Date:</t>
  </si>
  <si>
    <t>ID:</t>
  </si>
  <si>
    <t>Graduation Date:</t>
  </si>
  <si>
    <t>EMAIL:</t>
  </si>
  <si>
    <t>Major:</t>
  </si>
  <si>
    <t>Advisor:</t>
  </si>
  <si>
    <t>Grad/Ret GPA:</t>
  </si>
  <si>
    <t>REMINDER:</t>
  </si>
  <si>
    <t>Current Enrollment:</t>
  </si>
  <si>
    <t>Deficiencies/Remaining Hours:</t>
  </si>
  <si>
    <t xml:space="preserve">Hours Needed from a 4 yr. School: </t>
  </si>
  <si>
    <t>Number of hours needed to complete requirements:</t>
  </si>
  <si>
    <t>NAME:</t>
  </si>
  <si>
    <t>ADV:</t>
  </si>
  <si>
    <t>Course</t>
  </si>
  <si>
    <t>Grade</t>
  </si>
  <si>
    <t>GPts</t>
  </si>
  <si>
    <t>GPACr</t>
  </si>
  <si>
    <t>GrCr</t>
  </si>
  <si>
    <t>Deviation</t>
  </si>
  <si>
    <t xml:space="preserve">ENGL </t>
  </si>
  <si>
    <t>HIST</t>
  </si>
  <si>
    <t>POLS</t>
  </si>
  <si>
    <t>AGEC</t>
  </si>
  <si>
    <t>MATH</t>
  </si>
  <si>
    <t>STAT</t>
  </si>
  <si>
    <t>(H)</t>
  </si>
  <si>
    <t>BIOL</t>
  </si>
  <si>
    <t>CHEM</t>
  </si>
  <si>
    <t>(I)</t>
  </si>
  <si>
    <t>Graduate Semester</t>
  </si>
  <si>
    <t>Credits and GPAs as of this date:</t>
  </si>
  <si>
    <t>Hours for graduation</t>
  </si>
  <si>
    <t>Grad/Ret GPA</t>
  </si>
  <si>
    <t>Upper div points (100)</t>
  </si>
  <si>
    <t>Non-Ag</t>
  </si>
  <si>
    <t>Upper div GPA</t>
  </si>
  <si>
    <t>Grd</t>
  </si>
  <si>
    <t>Cr</t>
  </si>
  <si>
    <t>60 Senior College Hours</t>
  </si>
  <si>
    <t>HOURS NEEDED</t>
  </si>
  <si>
    <t>NOTES:</t>
  </si>
  <si>
    <t>AGCM</t>
  </si>
  <si>
    <t>NREM</t>
  </si>
  <si>
    <t>SOIL</t>
  </si>
  <si>
    <t>Total Hours to Date:</t>
  </si>
  <si>
    <t>(hrs. = current courses + deficiencies)</t>
  </si>
  <si>
    <t>APPROVED BY:</t>
  </si>
  <si>
    <t>LNAME, FNAME</t>
  </si>
  <si>
    <t>(D)</t>
  </si>
  <si>
    <t>ADVISOR</t>
  </si>
  <si>
    <t>(N)</t>
  </si>
  <si>
    <t>GENED</t>
  </si>
  <si>
    <r>
      <t>_______________________________________________________________</t>
    </r>
    <r>
      <rPr>
        <sz val="12"/>
        <rFont val="Times New Roman"/>
        <family val="1"/>
      </rPr>
      <t xml:space="preserve"> Department Head/Date Signed</t>
    </r>
  </si>
  <si>
    <r>
      <t xml:space="preserve">____________________________________________________________________ </t>
    </r>
    <r>
      <rPr>
        <sz val="12"/>
        <rFont val="Times New Roman"/>
        <family val="1"/>
      </rPr>
      <t>Assoc. Dean/Date Signed</t>
    </r>
  </si>
  <si>
    <t>PBIO</t>
  </si>
  <si>
    <t>EARNED U/D HOURS (40)</t>
  </si>
  <si>
    <t>GPA U/D HOURS</t>
  </si>
  <si>
    <t>NREM-FOEM</t>
  </si>
  <si>
    <t>General Education Requirements:  40 Hours</t>
  </si>
  <si>
    <t>College/Dept. Requirements:  40 Hours</t>
  </si>
  <si>
    <t>Ag</t>
  </si>
  <si>
    <t>FERGUSON COLLEGE OF AGRICULTURE</t>
  </si>
  <si>
    <t>Total  Upper-Div. Hours to Date:</t>
  </si>
  <si>
    <t>Upper-Division GPA:</t>
  </si>
  <si>
    <t>Total  Upper-Div. Points to Date:</t>
  </si>
  <si>
    <t xml:space="preserve">Upper-Div. hours &amp; points needed: </t>
  </si>
  <si>
    <r>
      <t>________________________________________________________________________</t>
    </r>
    <r>
      <rPr>
        <sz val="12"/>
        <rFont val="Times New Roman"/>
        <family val="1"/>
      </rPr>
      <t xml:space="preserve"> Advisor/Date Signed</t>
    </r>
  </si>
  <si>
    <t>Major Requirements:  45 Hours</t>
  </si>
  <si>
    <t>00000000</t>
  </si>
  <si>
    <t>SPCH</t>
  </si>
  <si>
    <t>Related Courses:  7 Hours</t>
  </si>
  <si>
    <t>Core Courses:  38 Hours</t>
  </si>
  <si>
    <t>Elective Hours:</t>
  </si>
  <si>
    <t>2024-25</t>
  </si>
  <si>
    <t>UNIV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</si>
</sst>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
    <numFmt numFmtId="165" formatCode="mmmm\ d\,\ yyyy"/>
  </numFmts>
  <fonts count="25" x14ac:knownFonts="1">
    <font>
      <sz val="10"/>
      <name val="Arial"/>
      <family val="2"/>
    </font>
    <font>
      <b/>
      <sz val="10"/>
      <name val="Arial"/>
      <family val="2"/>
    </font>
    <font>
      <sz val="10"/>
      <name val="Arial"/>
      <family val="2"/>
    </font>
    <font>
      <b/>
      <u/>
      <sz val="14"/>
      <name val="Times New Roman"/>
      <family val="1"/>
    </font>
    <font>
      <b/>
      <sz val="14"/>
      <name val="Arial"/>
      <family val="2"/>
    </font>
    <font>
      <sz val="12"/>
      <name val="Times New Roman"/>
      <family val="1"/>
    </font>
    <font>
      <sz val="12"/>
      <name val="Arial"/>
      <family val="2"/>
    </font>
    <font>
      <sz val="14"/>
      <name val="Times New Roman"/>
      <family val="1"/>
    </font>
    <font>
      <b/>
      <sz val="12"/>
      <name val="Times New Roman"/>
      <family val="1"/>
    </font>
    <font>
      <b/>
      <sz val="14"/>
      <name val="Times New Roman"/>
      <family val="1"/>
    </font>
    <font>
      <sz val="10"/>
      <name val="Times New Roman"/>
      <family val="1"/>
    </font>
    <font>
      <sz val="10"/>
      <name val="Arial"/>
      <family val="2"/>
    </font>
    <font>
      <b/>
      <sz val="18"/>
      <name val="Arial"/>
      <family val="2"/>
    </font>
    <font>
      <b/>
      <sz val="12"/>
      <name val="Arial"/>
      <family val="2"/>
    </font>
    <font>
      <sz val="14"/>
      <name val="Arial"/>
      <family val="2"/>
    </font>
    <font>
      <i/>
      <sz val="14"/>
      <name val="Arial"/>
      <family val="2"/>
    </font>
    <font>
      <u/>
      <sz val="10"/>
      <name val="Arial"/>
      <family val="2"/>
    </font>
    <font>
      <sz val="8"/>
      <name val="Arial"/>
      <family val="2"/>
    </font>
    <font>
      <sz val="9"/>
      <name val="Arial"/>
      <family val="2"/>
    </font>
    <font>
      <sz val="9"/>
      <color indexed="81"/>
      <name val="Tahoma"/>
      <family val="2"/>
    </font>
    <font>
      <u/>
      <sz val="10"/>
      <color theme="10"/>
      <name val="Arial"/>
      <family val="2"/>
    </font>
    <font>
      <sz val="16"/>
      <name val="Arial"/>
      <family val="2"/>
    </font>
    <font>
      <i/>
      <sz val="16"/>
      <name val="Arial"/>
      <family val="2"/>
    </font>
    <font>
      <sz val="10"/>
      <color rgb="FFFF0000"/>
      <name val="Arial"/>
      <family val="2"/>
    </font>
    <font>
      <b/>
      <sz val="16"/>
      <name val="Arial"/>
      <family val="2"/>
    </font>
  </fonts>
  <fills count="4">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s>
  <borders count="20">
    <border>
      <left/>
      <right/>
      <top/>
      <bottom/>
      <diagonal/>
    </border>
    <border>
      <left/>
      <right/>
      <top/>
      <bottom style="medium">
        <color indexed="64"/>
      </bottom>
      <diagonal/>
    </border>
    <border>
      <left/>
      <right/>
      <top/>
      <bottom style="dotted">
        <color indexed="64"/>
      </bottom>
      <diagonal/>
    </border>
    <border>
      <left/>
      <right/>
      <top/>
      <bottom style="thin">
        <color indexed="64"/>
      </bottom>
      <diagonal/>
    </border>
    <border>
      <left/>
      <right/>
      <top style="thin">
        <color indexed="64"/>
      </top>
      <bottom style="thin">
        <color indexed="64"/>
      </bottom>
      <diagonal/>
    </border>
    <border>
      <left/>
      <right/>
      <top style="dotted">
        <color indexed="64"/>
      </top>
      <bottom style="dotted">
        <color indexed="64"/>
      </bottom>
      <diagonal/>
    </border>
    <border>
      <left/>
      <right/>
      <top/>
      <bottom style="thick">
        <color indexed="64"/>
      </bottom>
      <diagonal/>
    </border>
    <border>
      <left/>
      <right/>
      <top style="thick">
        <color indexed="64"/>
      </top>
      <bottom style="medium">
        <color auto="1"/>
      </bottom>
      <diagonal/>
    </border>
    <border>
      <left/>
      <right/>
      <top style="medium">
        <color auto="1"/>
      </top>
      <bottom style="medium">
        <color auto="1"/>
      </bottom>
      <diagonal/>
    </border>
    <border>
      <left/>
      <right/>
      <top style="medium">
        <color auto="1"/>
      </top>
      <bottom style="thick">
        <color indexed="64"/>
      </bottom>
      <diagonal/>
    </border>
    <border>
      <left/>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style="dotted">
        <color indexed="64"/>
      </top>
      <bottom/>
      <diagonal/>
    </border>
  </borders>
  <cellStyleXfs count="4">
    <xf numFmtId="0" fontId="0" fillId="0" borderId="0"/>
    <xf numFmtId="0" fontId="2" fillId="0" borderId="0"/>
    <xf numFmtId="0" fontId="11" fillId="0" borderId="0"/>
    <xf numFmtId="0" fontId="20" fillId="0" borderId="0" applyNumberFormat="0" applyFill="0" applyBorder="0" applyAlignment="0" applyProtection="0"/>
  </cellStyleXfs>
  <cellXfs count="152">
    <xf numFmtId="0" fontId="0" fillId="0" borderId="0" xfId="0"/>
    <xf numFmtId="0" fontId="1" fillId="0" borderId="1" xfId="0" applyFont="1" applyBorder="1" applyAlignment="1">
      <alignment horizontal="center"/>
    </xf>
    <xf numFmtId="164" fontId="0" fillId="0" borderId="0" xfId="0" applyNumberFormat="1" applyAlignment="1">
      <alignment horizontal="center"/>
    </xf>
    <xf numFmtId="0" fontId="0" fillId="0" borderId="0" xfId="0" applyAlignment="1">
      <alignment wrapText="1"/>
    </xf>
    <xf numFmtId="164" fontId="1" fillId="0" borderId="1" xfId="0" applyNumberFormat="1" applyFont="1" applyBorder="1" applyAlignment="1">
      <alignment horizontal="center"/>
    </xf>
    <xf numFmtId="0" fontId="4" fillId="0" borderId="0" xfId="1" applyFont="1" applyProtection="1">
      <protection hidden="1"/>
    </xf>
    <xf numFmtId="0" fontId="4" fillId="0" borderId="0" xfId="1" applyFont="1"/>
    <xf numFmtId="0" fontId="6" fillId="0" borderId="0" xfId="1" applyFont="1" applyProtection="1">
      <protection hidden="1"/>
    </xf>
    <xf numFmtId="0" fontId="6" fillId="0" borderId="0" xfId="1" applyFont="1"/>
    <xf numFmtId="0" fontId="5" fillId="0" borderId="0" xfId="1" applyFont="1" applyProtection="1">
      <protection hidden="1"/>
    </xf>
    <xf numFmtId="0" fontId="7" fillId="0" borderId="0" xfId="1" applyFont="1" applyProtection="1">
      <protection hidden="1"/>
    </xf>
    <xf numFmtId="0" fontId="8" fillId="0" borderId="0" xfId="1" applyFont="1" applyProtection="1">
      <protection hidden="1"/>
    </xf>
    <xf numFmtId="0" fontId="9" fillId="0" borderId="0" xfId="1" applyFont="1" applyAlignment="1" applyProtection="1">
      <alignment horizontal="left"/>
      <protection hidden="1"/>
    </xf>
    <xf numFmtId="0" fontId="9" fillId="0" borderId="0" xfId="1" applyFont="1" applyProtection="1">
      <protection hidden="1"/>
    </xf>
    <xf numFmtId="0" fontId="8" fillId="0" borderId="0" xfId="1" applyFont="1" applyAlignment="1" applyProtection="1">
      <alignment wrapText="1" shrinkToFit="1"/>
      <protection hidden="1"/>
    </xf>
    <xf numFmtId="0" fontId="5" fillId="0" borderId="0" xfId="1" applyFont="1" applyAlignment="1" applyProtection="1">
      <alignment horizontal="right"/>
      <protection hidden="1"/>
    </xf>
    <xf numFmtId="0" fontId="10" fillId="0" borderId="0" xfId="1" applyFont="1" applyProtection="1">
      <protection hidden="1"/>
    </xf>
    <xf numFmtId="0" fontId="2" fillId="0" borderId="0" xfId="1" applyProtection="1">
      <protection hidden="1"/>
    </xf>
    <xf numFmtId="0" fontId="2" fillId="0" borderId="0" xfId="1"/>
    <xf numFmtId="0" fontId="5" fillId="0" borderId="0" xfId="0" applyFont="1" applyProtection="1">
      <protection hidden="1"/>
    </xf>
    <xf numFmtId="0" fontId="7" fillId="0" borderId="0" xfId="0" applyFont="1" applyProtection="1">
      <protection hidden="1"/>
    </xf>
    <xf numFmtId="0" fontId="8" fillId="0" borderId="0" xfId="0" applyFont="1" applyProtection="1">
      <protection hidden="1"/>
    </xf>
    <xf numFmtId="0" fontId="2" fillId="0" borderId="0" xfId="2" applyFont="1" applyProtection="1">
      <protection hidden="1"/>
    </xf>
    <xf numFmtId="0" fontId="2" fillId="0" borderId="0" xfId="2" applyFont="1"/>
    <xf numFmtId="0" fontId="11" fillId="0" borderId="0" xfId="2" applyAlignment="1" applyProtection="1">
      <alignment horizontal="right"/>
      <protection hidden="1"/>
    </xf>
    <xf numFmtId="0" fontId="12" fillId="0" borderId="0" xfId="2" applyFont="1" applyProtection="1">
      <protection locked="0"/>
    </xf>
    <xf numFmtId="0" fontId="14" fillId="0" borderId="0" xfId="2" applyFont="1" applyProtection="1">
      <protection hidden="1"/>
    </xf>
    <xf numFmtId="0" fontId="14" fillId="0" borderId="0" xfId="2" applyFont="1" applyProtection="1">
      <protection locked="0"/>
    </xf>
    <xf numFmtId="0" fontId="15" fillId="0" borderId="0" xfId="2" applyFont="1" applyProtection="1">
      <protection locked="0"/>
    </xf>
    <xf numFmtId="0" fontId="11" fillId="0" borderId="0" xfId="2"/>
    <xf numFmtId="0" fontId="11" fillId="0" borderId="0" xfId="2" applyProtection="1">
      <protection hidden="1"/>
    </xf>
    <xf numFmtId="0" fontId="16" fillId="0" borderId="0" xfId="2" applyFont="1" applyProtection="1">
      <protection hidden="1"/>
    </xf>
    <xf numFmtId="0" fontId="11" fillId="0" borderId="0" xfId="2" applyProtection="1">
      <protection locked="0"/>
    </xf>
    <xf numFmtId="0" fontId="2" fillId="0" borderId="0" xfId="2" applyFont="1" applyProtection="1">
      <protection locked="0"/>
    </xf>
    <xf numFmtId="0" fontId="18" fillId="0" borderId="0" xfId="2" applyFont="1" applyProtection="1">
      <protection hidden="1"/>
    </xf>
    <xf numFmtId="0" fontId="11" fillId="0" borderId="0" xfId="2" applyAlignment="1" applyProtection="1">
      <alignment horizontal="center"/>
      <protection hidden="1"/>
    </xf>
    <xf numFmtId="0" fontId="2" fillId="0" borderId="13" xfId="2" applyFont="1" applyBorder="1" applyAlignment="1" applyProtection="1">
      <alignment horizontal="right"/>
      <protection locked="0"/>
    </xf>
    <xf numFmtId="0" fontId="11" fillId="2" borderId="14" xfId="2" applyFill="1" applyBorder="1" applyProtection="1">
      <protection hidden="1"/>
    </xf>
    <xf numFmtId="0" fontId="11" fillId="2" borderId="15" xfId="2" applyFill="1" applyBorder="1" applyProtection="1">
      <protection hidden="1"/>
    </xf>
    <xf numFmtId="0" fontId="1" fillId="0" borderId="0" xfId="2" applyFont="1" applyProtection="1">
      <protection hidden="1"/>
    </xf>
    <xf numFmtId="0" fontId="11" fillId="0" borderId="0" xfId="2" applyAlignment="1" applyProtection="1">
      <alignment horizontal="left"/>
      <protection hidden="1"/>
    </xf>
    <xf numFmtId="0" fontId="2" fillId="0" borderId="17" xfId="2" applyFont="1" applyBorder="1" applyAlignment="1" applyProtection="1">
      <alignment horizontal="right"/>
      <protection hidden="1"/>
    </xf>
    <xf numFmtId="0" fontId="2" fillId="0" borderId="16" xfId="2" applyFont="1" applyBorder="1" applyAlignment="1" applyProtection="1">
      <alignment horizontal="right"/>
      <protection hidden="1"/>
    </xf>
    <xf numFmtId="0" fontId="13" fillId="0" borderId="16" xfId="2" applyFont="1" applyBorder="1" applyProtection="1">
      <protection hidden="1"/>
    </xf>
    <xf numFmtId="0" fontId="2" fillId="0" borderId="16" xfId="2" applyFont="1" applyBorder="1" applyProtection="1">
      <protection hidden="1"/>
    </xf>
    <xf numFmtId="0" fontId="11" fillId="0" borderId="18" xfId="2" applyBorder="1" applyAlignment="1" applyProtection="1">
      <alignment horizontal="right"/>
      <protection hidden="1"/>
    </xf>
    <xf numFmtId="0" fontId="1" fillId="0" borderId="18" xfId="2" applyFont="1" applyBorder="1" applyProtection="1">
      <protection hidden="1"/>
    </xf>
    <xf numFmtId="0" fontId="12" fillId="0" borderId="0" xfId="2" applyFont="1" applyProtection="1">
      <protection hidden="1"/>
    </xf>
    <xf numFmtId="0" fontId="11" fillId="0" borderId="18" xfId="2" applyBorder="1" applyProtection="1">
      <protection hidden="1"/>
    </xf>
    <xf numFmtId="0" fontId="16" fillId="0" borderId="18" xfId="2" applyFont="1" applyBorder="1" applyProtection="1">
      <protection hidden="1"/>
    </xf>
    <xf numFmtId="0" fontId="17" fillId="0" borderId="0" xfId="2" applyFont="1" applyProtection="1">
      <protection hidden="1"/>
    </xf>
    <xf numFmtId="0" fontId="2" fillId="0" borderId="18" xfId="2" applyFont="1" applyBorder="1" applyProtection="1">
      <protection hidden="1"/>
    </xf>
    <xf numFmtId="0" fontId="2" fillId="0" borderId="0" xfId="2" applyFont="1" applyProtection="1">
      <protection locked="0" hidden="1"/>
    </xf>
    <xf numFmtId="0" fontId="1" fillId="0" borderId="0" xfId="2" applyFont="1" applyAlignment="1" applyProtection="1">
      <alignment horizontal="right"/>
      <protection hidden="1"/>
    </xf>
    <xf numFmtId="0" fontId="2" fillId="0" borderId="18" xfId="2" applyFont="1" applyBorder="1" applyProtection="1">
      <protection locked="0" hidden="1"/>
    </xf>
    <xf numFmtId="0" fontId="11" fillId="0" borderId="0" xfId="2" applyProtection="1">
      <protection locked="0" hidden="1"/>
    </xf>
    <xf numFmtId="0" fontId="6" fillId="0" borderId="0" xfId="2" applyFont="1" applyProtection="1">
      <protection hidden="1"/>
    </xf>
    <xf numFmtId="0" fontId="0" fillId="0" borderId="0" xfId="2" applyFont="1" applyProtection="1">
      <protection hidden="1"/>
    </xf>
    <xf numFmtId="0" fontId="1" fillId="0" borderId="0" xfId="2" applyFont="1" applyAlignment="1" applyProtection="1">
      <alignment horizontal="center"/>
      <protection hidden="1"/>
    </xf>
    <xf numFmtId="0" fontId="0" fillId="0" borderId="0" xfId="2" applyFont="1" applyProtection="1">
      <protection locked="0" hidden="1"/>
    </xf>
    <xf numFmtId="0" fontId="1" fillId="0" borderId="0" xfId="2" applyFont="1"/>
    <xf numFmtId="0" fontId="1" fillId="0" borderId="0" xfId="2" applyFont="1" applyAlignment="1" applyProtection="1">
      <alignment horizontal="left"/>
      <protection hidden="1"/>
    </xf>
    <xf numFmtId="0" fontId="0" fillId="0" borderId="12" xfId="2" applyFont="1" applyBorder="1" applyProtection="1">
      <protection locked="0" hidden="1"/>
    </xf>
    <xf numFmtId="0" fontId="0" fillId="0" borderId="12" xfId="2" applyFont="1" applyBorder="1" applyAlignment="1" applyProtection="1">
      <alignment horizontal="center"/>
      <protection locked="0"/>
    </xf>
    <xf numFmtId="0" fontId="0" fillId="0" borderId="3" xfId="2" applyFont="1" applyBorder="1" applyAlignment="1" applyProtection="1">
      <alignment horizontal="center"/>
      <protection locked="0"/>
    </xf>
    <xf numFmtId="0" fontId="0" fillId="0" borderId="11" xfId="2" applyFont="1" applyBorder="1" applyProtection="1">
      <protection locked="0" hidden="1"/>
    </xf>
    <xf numFmtId="0" fontId="0" fillId="0" borderId="4" xfId="2" applyFont="1" applyBorder="1" applyAlignment="1" applyProtection="1">
      <alignment horizontal="center"/>
      <protection locked="0"/>
    </xf>
    <xf numFmtId="0" fontId="0" fillId="0" borderId="0" xfId="2" applyFont="1" applyProtection="1">
      <protection locked="0"/>
    </xf>
    <xf numFmtId="0" fontId="0" fillId="0" borderId="0" xfId="2" applyFont="1" applyAlignment="1" applyProtection="1">
      <alignment horizontal="center"/>
      <protection locked="0"/>
    </xf>
    <xf numFmtId="0" fontId="0" fillId="0" borderId="18" xfId="2" applyFont="1" applyBorder="1" applyProtection="1">
      <protection hidden="1"/>
    </xf>
    <xf numFmtId="0" fontId="0" fillId="0" borderId="2" xfId="2" applyFont="1" applyBorder="1" applyAlignment="1" applyProtection="1">
      <alignment horizontal="left"/>
      <protection locked="0"/>
    </xf>
    <xf numFmtId="0" fontId="8" fillId="0" borderId="0" xfId="1" applyFont="1" applyAlignment="1" applyProtection="1">
      <alignment horizontal="left"/>
      <protection hidden="1"/>
    </xf>
    <xf numFmtId="0" fontId="5" fillId="0" borderId="0" xfId="1" applyFont="1" applyAlignment="1" applyProtection="1">
      <alignment horizontal="left"/>
      <protection hidden="1"/>
    </xf>
    <xf numFmtId="0" fontId="4" fillId="0" borderId="0" xfId="2" applyFont="1" applyProtection="1">
      <protection hidden="1"/>
    </xf>
    <xf numFmtId="0" fontId="20" fillId="0" borderId="0" xfId="3" applyAlignment="1" applyProtection="1"/>
    <xf numFmtId="2" fontId="9" fillId="0" borderId="0" xfId="1" applyNumberFormat="1" applyFont="1" applyAlignment="1">
      <alignment horizontal="left"/>
    </xf>
    <xf numFmtId="0" fontId="8" fillId="0" borderId="0" xfId="1" applyFont="1" applyProtection="1">
      <protection locked="0"/>
    </xf>
    <xf numFmtId="0" fontId="8" fillId="0" borderId="0" xfId="1" applyFont="1" applyAlignment="1">
      <alignment horizontal="center"/>
    </xf>
    <xf numFmtId="0" fontId="8" fillId="0" borderId="0" xfId="1" applyFont="1" applyAlignment="1">
      <alignment horizontal="left"/>
    </xf>
    <xf numFmtId="1" fontId="8" fillId="0" borderId="0" xfId="1" applyNumberFormat="1" applyFont="1" applyAlignment="1">
      <alignment horizontal="left"/>
    </xf>
    <xf numFmtId="0" fontId="9" fillId="0" borderId="0" xfId="1" applyFont="1" applyAlignment="1">
      <alignment horizontal="left"/>
    </xf>
    <xf numFmtId="2" fontId="9" fillId="0" borderId="0" xfId="1" applyNumberFormat="1" applyFont="1" applyAlignment="1" applyProtection="1">
      <alignment horizontal="left"/>
      <protection hidden="1"/>
    </xf>
    <xf numFmtId="0" fontId="7" fillId="0" borderId="0" xfId="1" applyFont="1" applyAlignment="1" applyProtection="1">
      <alignment horizontal="left"/>
      <protection hidden="1"/>
    </xf>
    <xf numFmtId="0" fontId="8" fillId="0" borderId="0" xfId="1" applyFont="1" applyAlignment="1" applyProtection="1">
      <alignment horizontal="center"/>
      <protection locked="0"/>
    </xf>
    <xf numFmtId="0" fontId="10" fillId="0" borderId="0" xfId="1" applyFont="1" applyAlignment="1" applyProtection="1">
      <alignment horizontal="left"/>
      <protection hidden="1"/>
    </xf>
    <xf numFmtId="0" fontId="2" fillId="0" borderId="0" xfId="1" applyAlignment="1">
      <alignment horizontal="left"/>
    </xf>
    <xf numFmtId="0" fontId="8" fillId="0" borderId="0" xfId="1" applyFont="1" applyProtection="1">
      <protection locked="0" hidden="1"/>
    </xf>
    <xf numFmtId="0" fontId="11" fillId="0" borderId="0" xfId="2" applyAlignment="1">
      <alignment horizontal="left"/>
    </xf>
    <xf numFmtId="0" fontId="2" fillId="0" borderId="2" xfId="2" applyFont="1" applyBorder="1" applyAlignment="1" applyProtection="1">
      <alignment horizontal="left"/>
      <protection hidden="1"/>
    </xf>
    <xf numFmtId="0" fontId="4" fillId="0" borderId="0" xfId="2" applyFont="1" applyAlignment="1" applyProtection="1">
      <alignment horizontal="left"/>
      <protection hidden="1"/>
    </xf>
    <xf numFmtId="0" fontId="2" fillId="0" borderId="18" xfId="2" applyFont="1" applyBorder="1" applyProtection="1">
      <protection locked="0"/>
    </xf>
    <xf numFmtId="0" fontId="0" fillId="0" borderId="18" xfId="2" applyFont="1" applyBorder="1" applyProtection="1">
      <protection locked="0"/>
    </xf>
    <xf numFmtId="0" fontId="4" fillId="0" borderId="0" xfId="2" applyFont="1"/>
    <xf numFmtId="0" fontId="0" fillId="0" borderId="0" xfId="2" applyFont="1" applyAlignment="1" applyProtection="1">
      <alignment horizontal="left"/>
      <protection locked="0"/>
    </xf>
    <xf numFmtId="0" fontId="0" fillId="0" borderId="0" xfId="2" applyFont="1"/>
    <xf numFmtId="0" fontId="2" fillId="0" borderId="0" xfId="2" applyFont="1" applyAlignment="1" applyProtection="1">
      <alignment horizontal="left"/>
      <protection locked="0"/>
    </xf>
    <xf numFmtId="164" fontId="23" fillId="3" borderId="3" xfId="2" applyNumberFormat="1" applyFont="1" applyFill="1" applyBorder="1" applyAlignment="1" applyProtection="1">
      <alignment horizontal="center"/>
      <protection locked="0"/>
    </xf>
    <xf numFmtId="0" fontId="2" fillId="0" borderId="19" xfId="2" applyFont="1" applyBorder="1" applyProtection="1">
      <protection locked="0" hidden="1"/>
    </xf>
    <xf numFmtId="0" fontId="2" fillId="0" borderId="2" xfId="2" applyFont="1" applyBorder="1" applyAlignment="1" applyProtection="1">
      <alignment horizontal="left"/>
      <protection locked="0" hidden="1"/>
    </xf>
    <xf numFmtId="0" fontId="2" fillId="0" borderId="5" xfId="2" applyFont="1" applyBorder="1" applyAlignment="1" applyProtection="1">
      <alignment horizontal="left"/>
      <protection hidden="1"/>
    </xf>
    <xf numFmtId="0" fontId="2" fillId="0" borderId="5" xfId="2" applyFont="1" applyBorder="1" applyAlignment="1" applyProtection="1">
      <alignment horizontal="left"/>
      <protection locked="0"/>
    </xf>
    <xf numFmtId="0" fontId="2" fillId="0" borderId="5" xfId="2" applyFont="1" applyBorder="1" applyAlignment="1" applyProtection="1">
      <alignment horizontal="left"/>
      <protection locked="0" hidden="1"/>
    </xf>
    <xf numFmtId="14" fontId="8" fillId="0" borderId="0" xfId="0" applyNumberFormat="1" applyFont="1" applyProtection="1">
      <protection locked="0"/>
    </xf>
    <xf numFmtId="0" fontId="22" fillId="0" borderId="16" xfId="2" applyFont="1" applyBorder="1" applyProtection="1">
      <protection locked="0"/>
    </xf>
    <xf numFmtId="0" fontId="0" fillId="0" borderId="3" xfId="2" applyFont="1" applyBorder="1" applyAlignment="1" applyProtection="1">
      <alignment horizontal="left"/>
      <protection locked="0"/>
    </xf>
    <xf numFmtId="0" fontId="2" fillId="0" borderId="3" xfId="2" applyFont="1" applyBorder="1" applyAlignment="1" applyProtection="1">
      <alignment horizontal="left"/>
      <protection locked="0"/>
    </xf>
    <xf numFmtId="0" fontId="21" fillId="0" borderId="16" xfId="2" applyFont="1" applyBorder="1" applyAlignment="1" applyProtection="1">
      <alignment horizontal="center"/>
      <protection locked="0"/>
    </xf>
    <xf numFmtId="0" fontId="0" fillId="0" borderId="4" xfId="2" applyFont="1" applyBorder="1" applyAlignment="1" applyProtection="1">
      <alignment horizontal="left"/>
      <protection locked="0"/>
    </xf>
    <xf numFmtId="0" fontId="0" fillId="0" borderId="4" xfId="2" applyFont="1" applyBorder="1" applyAlignment="1" applyProtection="1">
      <alignment horizontal="center"/>
      <protection locked="0"/>
    </xf>
    <xf numFmtId="0" fontId="2" fillId="0" borderId="4" xfId="2" applyFont="1" applyBorder="1" applyAlignment="1" applyProtection="1">
      <alignment horizontal="center"/>
      <protection locked="0"/>
    </xf>
    <xf numFmtId="0" fontId="11" fillId="0" borderId="3" xfId="2" applyBorder="1" applyAlignment="1" applyProtection="1">
      <alignment horizontal="left"/>
      <protection locked="0"/>
    </xf>
    <xf numFmtId="0" fontId="0" fillId="0" borderId="3" xfId="2" applyFont="1" applyBorder="1" applyAlignment="1" applyProtection="1">
      <alignment horizontal="center"/>
      <protection locked="0"/>
    </xf>
    <xf numFmtId="0" fontId="2" fillId="0" borderId="3" xfId="2" applyFont="1" applyBorder="1" applyAlignment="1" applyProtection="1">
      <alignment horizontal="center"/>
      <protection locked="0"/>
    </xf>
    <xf numFmtId="49" fontId="24" fillId="0" borderId="16" xfId="2" applyNumberFormat="1" applyFont="1" applyBorder="1" applyAlignment="1" applyProtection="1">
      <alignment horizontal="center"/>
      <protection locked="0"/>
    </xf>
    <xf numFmtId="0" fontId="2" fillId="0" borderId="4" xfId="2" applyFont="1" applyBorder="1" applyAlignment="1" applyProtection="1">
      <alignment horizontal="left"/>
      <protection locked="0"/>
    </xf>
    <xf numFmtId="0" fontId="2" fillId="0" borderId="0" xfId="2" applyFont="1" applyAlignment="1" applyProtection="1">
      <alignment horizontal="center"/>
      <protection locked="0"/>
    </xf>
    <xf numFmtId="0" fontId="11" fillId="0" borderId="0" xfId="2" applyAlignment="1" applyProtection="1">
      <alignment horizontal="left"/>
      <protection locked="0"/>
    </xf>
    <xf numFmtId="0" fontId="2" fillId="0" borderId="16" xfId="2" applyFont="1" applyBorder="1" applyAlignment="1" applyProtection="1">
      <alignment horizontal="center"/>
      <protection locked="0"/>
    </xf>
    <xf numFmtId="0" fontId="11" fillId="0" borderId="16" xfId="2" applyBorder="1" applyAlignment="1" applyProtection="1">
      <alignment horizontal="left"/>
      <protection locked="0"/>
    </xf>
    <xf numFmtId="0" fontId="0" fillId="0" borderId="0" xfId="2" applyFont="1" applyProtection="1">
      <protection locked="0"/>
    </xf>
    <xf numFmtId="0" fontId="2" fillId="0" borderId="0" xfId="2" applyFont="1" applyProtection="1">
      <protection locked="0"/>
    </xf>
    <xf numFmtId="0" fontId="11" fillId="0" borderId="0" xfId="2" applyProtection="1">
      <protection hidden="1"/>
    </xf>
    <xf numFmtId="0" fontId="11" fillId="0" borderId="0" xfId="2" applyAlignment="1" applyProtection="1">
      <alignment horizontal="left"/>
      <protection hidden="1"/>
    </xf>
    <xf numFmtId="2" fontId="11" fillId="0" borderId="9" xfId="2" applyNumberFormat="1" applyBorder="1" applyAlignment="1" applyProtection="1">
      <alignment horizontal="center"/>
      <protection hidden="1"/>
    </xf>
    <xf numFmtId="1" fontId="0" fillId="0" borderId="10" xfId="2" applyNumberFormat="1" applyFont="1" applyBorder="1" applyAlignment="1" applyProtection="1">
      <alignment horizontal="center"/>
      <protection locked="0"/>
    </xf>
    <xf numFmtId="0" fontId="13" fillId="0" borderId="7" xfId="2" applyFont="1" applyBorder="1" applyAlignment="1" applyProtection="1">
      <alignment horizontal="center"/>
      <protection hidden="1"/>
    </xf>
    <xf numFmtId="1" fontId="11" fillId="0" borderId="7" xfId="2" applyNumberFormat="1" applyBorder="1" applyAlignment="1" applyProtection="1">
      <alignment horizontal="center"/>
      <protection hidden="1"/>
    </xf>
    <xf numFmtId="14" fontId="0" fillId="0" borderId="3" xfId="2" applyNumberFormat="1" applyFont="1" applyBorder="1" applyAlignment="1" applyProtection="1">
      <alignment horizontal="center"/>
      <protection locked="0"/>
    </xf>
    <xf numFmtId="14" fontId="11" fillId="0" borderId="3" xfId="2" applyNumberFormat="1" applyBorder="1" applyAlignment="1" applyProtection="1">
      <alignment horizontal="center"/>
      <protection locked="0"/>
    </xf>
    <xf numFmtId="0" fontId="11" fillId="0" borderId="6" xfId="2" applyBorder="1" applyAlignment="1" applyProtection="1">
      <alignment horizontal="center"/>
      <protection hidden="1"/>
    </xf>
    <xf numFmtId="2" fontId="11" fillId="0" borderId="10" xfId="2" applyNumberFormat="1" applyBorder="1" applyAlignment="1" applyProtection="1">
      <alignment horizontal="center"/>
      <protection hidden="1"/>
    </xf>
    <xf numFmtId="1" fontId="11" fillId="0" borderId="10" xfId="2" applyNumberFormat="1" applyBorder="1" applyAlignment="1" applyProtection="1">
      <alignment horizontal="center"/>
      <protection hidden="1"/>
    </xf>
    <xf numFmtId="1" fontId="11" fillId="0" borderId="8" xfId="2" applyNumberFormat="1" applyBorder="1" applyAlignment="1" applyProtection="1">
      <alignment horizontal="center"/>
      <protection hidden="1"/>
    </xf>
    <xf numFmtId="0" fontId="10" fillId="0" borderId="0" xfId="1" applyFont="1" applyAlignment="1" applyProtection="1">
      <alignment horizontal="center"/>
      <protection hidden="1"/>
    </xf>
    <xf numFmtId="0" fontId="8" fillId="0" borderId="0" xfId="1" applyFont="1" applyAlignment="1" applyProtection="1">
      <alignment horizontal="left" vertical="top" wrapText="1" shrinkToFit="1"/>
      <protection locked="0"/>
    </xf>
    <xf numFmtId="0" fontId="2" fillId="0" borderId="0" xfId="1" applyAlignment="1" applyProtection="1">
      <alignment horizontal="left" vertical="top" wrapText="1" shrinkToFit="1"/>
      <protection locked="0"/>
    </xf>
    <xf numFmtId="0" fontId="8" fillId="0" borderId="0" xfId="1" applyFont="1" applyAlignment="1" applyProtection="1">
      <alignment horizontal="left"/>
      <protection hidden="1"/>
    </xf>
    <xf numFmtId="2" fontId="9" fillId="0" borderId="0" xfId="1" applyNumberFormat="1" applyFont="1" applyAlignment="1" applyProtection="1">
      <alignment horizontal="center"/>
      <protection locked="0"/>
    </xf>
    <xf numFmtId="0" fontId="8" fillId="0" borderId="0" xfId="1" applyFont="1" applyAlignment="1" applyProtection="1">
      <alignment horizontal="center"/>
      <protection locked="0"/>
    </xf>
    <xf numFmtId="0" fontId="10" fillId="0" borderId="0" xfId="1" applyFont="1" applyAlignment="1" applyProtection="1">
      <alignment horizontal="center"/>
      <protection locked="0" hidden="1"/>
    </xf>
    <xf numFmtId="0" fontId="8" fillId="0" borderId="0" xfId="1" applyFont="1" applyAlignment="1" applyProtection="1">
      <alignment horizontal="left"/>
      <protection locked="0"/>
    </xf>
    <xf numFmtId="0" fontId="3" fillId="0" borderId="0" xfId="1" applyFont="1" applyAlignment="1" applyProtection="1">
      <alignment horizontal="center"/>
      <protection hidden="1"/>
    </xf>
    <xf numFmtId="0" fontId="5" fillId="0" borderId="0" xfId="1" applyFont="1" applyAlignment="1" applyProtection="1">
      <alignment horizontal="center"/>
      <protection hidden="1"/>
    </xf>
    <xf numFmtId="0" fontId="9" fillId="0" borderId="0" xfId="1" applyFont="1" applyAlignment="1">
      <alignment horizontal="left"/>
    </xf>
    <xf numFmtId="165" fontId="9" fillId="0" borderId="0" xfId="1" applyNumberFormat="1" applyFont="1" applyAlignment="1" applyProtection="1">
      <alignment horizontal="left"/>
      <protection locked="0"/>
    </xf>
    <xf numFmtId="0" fontId="2" fillId="0" borderId="0" xfId="1" applyProtection="1">
      <protection locked="0"/>
    </xf>
    <xf numFmtId="0" fontId="8" fillId="0" borderId="0" xfId="0" applyFont="1" applyAlignment="1">
      <alignment horizontal="left"/>
    </xf>
    <xf numFmtId="0" fontId="5" fillId="0" borderId="0" xfId="1" applyFont="1" applyAlignment="1" applyProtection="1">
      <alignment horizontal="left"/>
      <protection locked="0"/>
    </xf>
    <xf numFmtId="0" fontId="9" fillId="0" borderId="0" xfId="1" applyFont="1"/>
    <xf numFmtId="0" fontId="2" fillId="0" borderId="0" xfId="1"/>
    <xf numFmtId="0" fontId="5" fillId="0" borderId="0" xfId="1" applyFont="1" applyAlignment="1" applyProtection="1">
      <alignment horizontal="left"/>
      <protection hidden="1"/>
    </xf>
    <xf numFmtId="2" fontId="9" fillId="0" borderId="0" xfId="1" applyNumberFormat="1" applyFont="1" applyAlignment="1" applyProtection="1">
      <alignment horizontal="left"/>
      <protection hidden="1"/>
    </xf>
  </cellXfs>
  <cellStyles count="4">
    <cellStyle name="Hyperlink" xfId="3" builtinId="8"/>
    <cellStyle name="Normal" xfId="0" builtinId="0"/>
    <cellStyle name="Normal 2" xfId="1" xr:uid="{00000000-0005-0000-0000-000002000000}"/>
    <cellStyle name="Normal 3" xfId="2" xr:uid="{00000000-0005-0000-0000-000003000000}"/>
  </cellStyles>
  <dxfs count="39">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val="0"/>
        <i val="0"/>
        <condense val="0"/>
        <extend val="0"/>
      </font>
      <fill>
        <patternFill>
          <bgColor indexed="22"/>
        </patternFill>
      </fill>
    </dxf>
    <dxf>
      <font>
        <b/>
        <i val="0"/>
        <condense val="0"/>
        <extend val="0"/>
        <color indexed="12"/>
      </font>
    </dxf>
    <dxf>
      <fill>
        <patternFill>
          <fgColor rgb="FFFF0000"/>
        </patternFill>
      </fill>
    </dxf>
    <dxf>
      <fill>
        <patternFill>
          <fgColor rgb="FFFF0000"/>
          <bgColor rgb="FFFF0000"/>
        </patternFill>
      </fill>
    </dxf>
    <dxf>
      <font>
        <color rgb="FFFF000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s>
  <tableStyles count="0" defaultTableStyle="TableStyleMedium9" defaultPivotStyle="PivotStyleLight16"/>
  <colors>
    <mruColors>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104775</xdr:colOff>
      <xdr:row>32</xdr:row>
      <xdr:rowOff>33249</xdr:rowOff>
    </xdr:from>
    <xdr:to>
      <xdr:col>25</xdr:col>
      <xdr:colOff>5443</xdr:colOff>
      <xdr:row>42</xdr:row>
      <xdr:rowOff>142874</xdr:rowOff>
    </xdr:to>
    <xdr:sp macro="" textlink="" fLocksText="0">
      <xdr:nvSpPr>
        <xdr:cNvPr id="2" name="TextBox 1" descr="A white text box for note taking.">
          <a:extLst>
            <a:ext uri="{FF2B5EF4-FFF2-40B4-BE49-F238E27FC236}">
              <a16:creationId xmlns:a16="http://schemas.microsoft.com/office/drawing/2014/main" id="{00000000-0008-0000-0000-000002000000}"/>
            </a:ext>
          </a:extLst>
        </xdr:cNvPr>
        <xdr:cNvSpPr txBox="1"/>
      </xdr:nvSpPr>
      <xdr:spPr>
        <a:xfrm>
          <a:off x="3057525" y="5424399"/>
          <a:ext cx="2615293" cy="1824125"/>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tIns="91440" bIns="91440" rtlCol="0" anchor="t">
          <a:noAutofit/>
        </a:bodyPr>
        <a:lstStyle/>
        <a:p>
          <a:endParaRPr lang="en-US" sz="1000">
            <a:latin typeface="Arial" pitchFamily="34" charset="0"/>
            <a:cs typeface="Arial" pitchFamily="34" charset="0"/>
          </a:endParaRPr>
        </a:p>
      </xdr:txBody>
    </xdr:sp>
    <xdr:clientData fLocksWithSheet="0"/>
  </xdr:twoCellAnchor>
  <xdr:oneCellAnchor>
    <xdr:from>
      <xdr:col>26</xdr:col>
      <xdr:colOff>38100</xdr:colOff>
      <xdr:row>24</xdr:row>
      <xdr:rowOff>123825</xdr:rowOff>
    </xdr:from>
    <xdr:ext cx="2943225" cy="1314450"/>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5800725" y="3971925"/>
          <a:ext cx="2943225" cy="1314450"/>
        </a:xfrm>
        <a:prstGeom prst="rect">
          <a:avLst/>
        </a:prstGeom>
        <a:noFill/>
        <a:ln>
          <a:solidFill>
            <a:schemeClr val="bg1">
              <a:lumMod val="75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r>
            <a:rPr lang="en-US" sz="1050" b="1"/>
            <a:t>ACCT</a:t>
          </a:r>
          <a:r>
            <a:rPr lang="en-US" sz="1050"/>
            <a:t> 2003,</a:t>
          </a:r>
          <a:r>
            <a:rPr lang="en-US" sz="1050" b="1"/>
            <a:t> AGEC </a:t>
          </a:r>
          <a:r>
            <a:rPr lang="en-US" sz="1050"/>
            <a:t>3423, </a:t>
          </a:r>
          <a:r>
            <a:rPr lang="en-US" sz="1050" b="1"/>
            <a:t>BIOL</a:t>
          </a:r>
          <a:r>
            <a:rPr lang="en-US" sz="1050"/>
            <a:t> 3513, </a:t>
          </a:r>
          <a:r>
            <a:rPr lang="en-US" sz="1050" b="1"/>
            <a:t>ENTO </a:t>
          </a:r>
          <a:r>
            <a:rPr lang="en-US" sz="1050"/>
            <a:t>2993 or 3461, </a:t>
          </a:r>
          <a:r>
            <a:rPr lang="en-US" sz="1050" b="1"/>
            <a:t>GEOG</a:t>
          </a:r>
          <a:r>
            <a:rPr lang="en-US" sz="1050"/>
            <a:t> 4203, 4263, 4333,</a:t>
          </a:r>
          <a:r>
            <a:rPr lang="en-US" sz="1050" baseline="0"/>
            <a:t> or </a:t>
          </a:r>
          <a:r>
            <a:rPr lang="en-US" sz="1050"/>
            <a:t>4343, </a:t>
          </a:r>
          <a:r>
            <a:rPr lang="en-US" sz="1050" b="1"/>
            <a:t>GEOL</a:t>
          </a:r>
          <a:r>
            <a:rPr lang="en-US" sz="1050"/>
            <a:t> 1114, </a:t>
          </a:r>
          <a:r>
            <a:rPr lang="en-US" sz="1050" b="1"/>
            <a:t>HORT</a:t>
          </a:r>
          <a:r>
            <a:rPr lang="en-US" sz="1050"/>
            <a:t> 2613 or 3013, </a:t>
          </a:r>
          <a:r>
            <a:rPr lang="en-US" sz="1050" b="1"/>
            <a:t>LSB</a:t>
          </a:r>
          <a:r>
            <a:rPr lang="en-US" sz="1050"/>
            <a:t> 3213, </a:t>
          </a:r>
          <a:r>
            <a:rPr lang="en-US" sz="1050" b="1"/>
            <a:t>MGMT</a:t>
          </a:r>
          <a:r>
            <a:rPr lang="en-US" sz="1050"/>
            <a:t> 3013, </a:t>
          </a:r>
          <a:r>
            <a:rPr lang="en-US" sz="1050" b="1"/>
            <a:t>MKTG </a:t>
          </a:r>
          <a:r>
            <a:rPr lang="en-US" sz="1050"/>
            <a:t>3213, </a:t>
          </a:r>
          <a:r>
            <a:rPr lang="en-US" sz="1050" b="1"/>
            <a:t>NREM</a:t>
          </a:r>
          <a:r>
            <a:rPr lang="en-US" sz="1050"/>
            <a:t> 3063, 3502, 3613, 4023, 4033, 4053, 4093, 4403, 4414, 4452, 4453, 4533, 4543, 4783, 4793, 4960, 4980</a:t>
          </a:r>
          <a:r>
            <a:rPr lang="en-US" sz="1050" baseline="0"/>
            <a:t> or</a:t>
          </a:r>
          <a:r>
            <a:rPr lang="en-US" sz="1050"/>
            <a:t> 4990, </a:t>
          </a:r>
          <a:r>
            <a:rPr lang="en-US" sz="1050" b="1"/>
            <a:t>PHYS</a:t>
          </a:r>
          <a:r>
            <a:rPr lang="en-US" sz="1050"/>
            <a:t> 1114, </a:t>
          </a:r>
          <a:r>
            <a:rPr lang="en-US" sz="1050" b="1"/>
            <a:t>PLP</a:t>
          </a:r>
          <a:r>
            <a:rPr lang="en-US" sz="1050"/>
            <a:t> 3343,</a:t>
          </a:r>
          <a:r>
            <a:rPr lang="en-US" sz="1050" baseline="0"/>
            <a:t> or</a:t>
          </a:r>
          <a:r>
            <a:rPr lang="en-US" sz="1050"/>
            <a:t> </a:t>
          </a:r>
          <a:r>
            <a:rPr lang="en-US" sz="1050" b="1"/>
            <a:t>SOIL </a:t>
          </a:r>
          <a:r>
            <a:rPr lang="en-US" sz="1050"/>
            <a:t>4463.</a:t>
          </a:r>
        </a:p>
        <a:p>
          <a:pPr algn="l"/>
          <a:endParaRPr lang="en-US" sz="1000"/>
        </a:p>
      </xdr:txBody>
    </xdr:sp>
    <xdr:clientData/>
  </xdr:oneCellAnchor>
  <xdr:twoCellAnchor>
    <xdr:from>
      <xdr:col>26</xdr:col>
      <xdr:colOff>190499</xdr:colOff>
      <xdr:row>39</xdr:row>
      <xdr:rowOff>38100</xdr:rowOff>
    </xdr:from>
    <xdr:to>
      <xdr:col>34</xdr:col>
      <xdr:colOff>771524</xdr:colOff>
      <xdr:row>41</xdr:row>
      <xdr:rowOff>70973</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5953124" y="6629400"/>
          <a:ext cx="2790825" cy="375773"/>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dk1"/>
              </a:solidFill>
              <a:effectLst/>
              <a:latin typeface="+mn-lt"/>
              <a:ea typeface="+mn-ea"/>
              <a:cs typeface="+mn-cs"/>
            </a:rPr>
            <a:t>2.00 GPA or higher required in Upper-Division hours</a:t>
          </a:r>
          <a:endParaRPr lang="en-US" sz="90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32</xdr:row>
      <xdr:rowOff>156882</xdr:rowOff>
    </xdr:from>
    <xdr:to>
      <xdr:col>5</xdr:col>
      <xdr:colOff>857250</xdr:colOff>
      <xdr:row>36</xdr:row>
      <xdr:rowOff>168088</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8100" y="6881532"/>
          <a:ext cx="6391275" cy="77320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200" b="0" i="0" u="none" strike="noStrike" baseline="0">
              <a:solidFill>
                <a:srgbClr val="000000"/>
              </a:solidFill>
              <a:latin typeface="Times New Roman" panose="02020603050405020304" pitchFamily="18" charset="0"/>
              <a:cs typeface="Times New Roman" panose="02020603050405020304" pitchFamily="18" charset="0"/>
            </a:rPr>
            <a:t>This is a copy of your graduation check based on the information currently on file in our office.  Please read this information carefully. If there is anything you do not understand, you should contact your advisor. He/She has also received a copy.  Be sure to </a:t>
          </a:r>
          <a:r>
            <a:rPr lang="en-US" sz="1200" b="1" i="0" u="none" strike="noStrike" baseline="0">
              <a:solidFill>
                <a:srgbClr val="000000"/>
              </a:solidFill>
              <a:latin typeface="Times New Roman" panose="02020603050405020304" pitchFamily="18" charset="0"/>
              <a:cs typeface="Times New Roman" panose="02020603050405020304" pitchFamily="18" charset="0"/>
            </a:rPr>
            <a:t>file a Diploma Application when enrolling for your final semester. </a:t>
          </a:r>
        </a:p>
      </xdr:txBody>
    </xdr:sp>
    <xdr:clientData/>
  </xdr:twoCellAnchor>
  <xdr:twoCellAnchor>
    <xdr:from>
      <xdr:col>0</xdr:col>
      <xdr:colOff>47624</xdr:colOff>
      <xdr:row>3</xdr:row>
      <xdr:rowOff>123825</xdr:rowOff>
    </xdr:from>
    <xdr:to>
      <xdr:col>7</xdr:col>
      <xdr:colOff>89646</xdr:colOff>
      <xdr:row>5</xdr:row>
      <xdr:rowOff>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47624" y="752475"/>
          <a:ext cx="6480922" cy="4667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l" rtl="0">
            <a:defRPr sz="1000"/>
          </a:pPr>
          <a:r>
            <a:rPr lang="en-US" sz="1000" b="1" i="0" u="none" strike="noStrike" baseline="0">
              <a:solidFill>
                <a:srgbClr val="000000"/>
              </a:solidFill>
              <a:latin typeface="Arial"/>
              <a:cs typeface="Arial"/>
            </a:rPr>
            <a:t>IT IS THE RESPONSIBILITY OF EACH STUDENT TO FULFILL ALL REQUIREMENTS FOR GRADUATION.  DO NOT TOTALLY RELY ON YOUR ADVISOR OR YOUR GRADUATION CHECK.  </a:t>
          </a:r>
          <a:r>
            <a:rPr lang="en-US" sz="1000" b="1" i="0" u="sng" strike="noStrike" baseline="0">
              <a:solidFill>
                <a:srgbClr val="000000"/>
              </a:solidFill>
              <a:latin typeface="Arial"/>
              <a:cs typeface="Arial"/>
            </a:rPr>
            <a:t>KNOW YOUR OWN RECORDS!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J45"/>
  <sheetViews>
    <sheetView showGridLines="0" tabSelected="1" topLeftCell="A16" zoomScaleNormal="100" workbookViewId="0">
      <selection activeCell="Y23" sqref="Y23"/>
    </sheetView>
  </sheetViews>
  <sheetFormatPr defaultColWidth="9.109375" defaultRowHeight="13.2" x14ac:dyDescent="0.25"/>
  <cols>
    <col min="1" max="1" width="7.5546875" style="29" customWidth="1"/>
    <col min="2" max="2" width="6.5546875" style="29" customWidth="1"/>
    <col min="3" max="4" width="3.5546875" style="29" customWidth="1"/>
    <col min="5" max="5" width="3.44140625" style="30" hidden="1" customWidth="1"/>
    <col min="6" max="6" width="5.5546875" style="30" hidden="1" customWidth="1"/>
    <col min="7" max="7" width="6.44140625" style="30" hidden="1" customWidth="1"/>
    <col min="8" max="8" width="1.88671875" style="30" customWidth="1"/>
    <col min="9" max="9" width="6.5546875" style="29" customWidth="1"/>
    <col min="10" max="10" width="6.44140625" style="29" customWidth="1"/>
    <col min="11" max="11" width="3.5546875" style="29" customWidth="1"/>
    <col min="12" max="12" width="4.5546875" style="29" customWidth="1"/>
    <col min="13" max="13" width="3.44140625" style="29" hidden="1" customWidth="1"/>
    <col min="14" max="14" width="2.44140625" style="29" hidden="1" customWidth="1"/>
    <col min="15" max="15" width="3.44140625" style="30" hidden="1" customWidth="1"/>
    <col min="16" max="16" width="2" style="29" customWidth="1"/>
    <col min="17" max="17" width="7.109375" style="29" customWidth="1"/>
    <col min="18" max="18" width="5.5546875" style="29" customWidth="1"/>
    <col min="19" max="19" width="6.5546875" style="29" customWidth="1"/>
    <col min="20" max="20" width="4.44140625" style="29" hidden="1" customWidth="1"/>
    <col min="21" max="21" width="5" style="29" hidden="1" customWidth="1"/>
    <col min="22" max="22" width="4.44140625" style="29" hidden="1" customWidth="1"/>
    <col min="23" max="23" width="2" style="29" customWidth="1"/>
    <col min="24" max="24" width="6.5546875" style="29" customWidth="1"/>
    <col min="25" max="25" width="10.88671875" style="29" customWidth="1"/>
    <col min="26" max="26" width="1.44140625" style="29" customWidth="1"/>
    <col min="27" max="27" width="7" style="29" customWidth="1"/>
    <col min="28" max="28" width="8" style="29" customWidth="1"/>
    <col min="29" max="29" width="7.44140625" style="29" customWidth="1"/>
    <col min="30" max="30" width="4.44140625" style="29" hidden="1" customWidth="1"/>
    <col min="31" max="31" width="5.109375" style="29" hidden="1" customWidth="1"/>
    <col min="32" max="32" width="5.44140625" style="29" hidden="1" customWidth="1"/>
    <col min="33" max="33" width="2.109375" style="29" bestFit="1" customWidth="1"/>
    <col min="34" max="34" width="8.5546875" style="29" customWidth="1"/>
    <col min="35" max="35" width="12" style="29" customWidth="1"/>
    <col min="36" max="16384" width="9.109375" style="29"/>
  </cols>
  <sheetData>
    <row r="1" spans="1:36" s="23" customFormat="1" ht="21" x14ac:dyDescent="0.4">
      <c r="A1" s="41" t="s">
        <v>17</v>
      </c>
      <c r="B1" s="106" t="s">
        <v>53</v>
      </c>
      <c r="C1" s="106"/>
      <c r="D1" s="106"/>
      <c r="E1" s="106"/>
      <c r="F1" s="106"/>
      <c r="G1" s="106"/>
      <c r="H1" s="106"/>
      <c r="I1" s="106"/>
      <c r="J1" s="106"/>
      <c r="K1" s="106"/>
      <c r="L1" s="106"/>
      <c r="M1" s="106"/>
      <c r="N1" s="106"/>
      <c r="O1" s="106"/>
      <c r="P1" s="106"/>
      <c r="Q1" s="106"/>
      <c r="R1" s="42" t="s">
        <v>6</v>
      </c>
      <c r="S1" s="113" t="s">
        <v>74</v>
      </c>
      <c r="T1" s="113"/>
      <c r="U1" s="113"/>
      <c r="V1" s="113"/>
      <c r="W1" s="113"/>
      <c r="X1" s="113"/>
      <c r="Y1" s="113"/>
      <c r="Z1" s="43" t="s">
        <v>63</v>
      </c>
      <c r="AA1" s="44"/>
      <c r="AB1" s="44"/>
      <c r="AC1" s="42" t="s">
        <v>18</v>
      </c>
      <c r="AD1" s="42"/>
      <c r="AE1" s="42"/>
      <c r="AF1" s="42"/>
      <c r="AG1" s="103" t="s">
        <v>55</v>
      </c>
      <c r="AH1" s="103"/>
      <c r="AI1" s="103"/>
    </row>
    <row r="2" spans="1:36" ht="22.8" hidden="1" x14ac:dyDescent="0.4">
      <c r="A2" s="45"/>
      <c r="B2" s="24"/>
      <c r="C2" s="25"/>
      <c r="D2" s="32"/>
      <c r="E2" s="32"/>
      <c r="F2" s="32"/>
      <c r="G2" s="32"/>
      <c r="H2" s="32"/>
      <c r="I2" s="32"/>
      <c r="J2" s="32"/>
      <c r="K2" s="32"/>
      <c r="L2" s="32"/>
      <c r="M2" s="32"/>
      <c r="N2" s="32"/>
      <c r="O2" s="32"/>
      <c r="P2" s="32"/>
      <c r="Q2" s="32"/>
      <c r="R2" s="32"/>
      <c r="S2" s="24"/>
      <c r="T2" s="26"/>
      <c r="U2" s="26"/>
      <c r="V2" s="26"/>
      <c r="W2" s="27"/>
      <c r="X2" s="27"/>
      <c r="Y2" s="27"/>
      <c r="Z2" s="22"/>
      <c r="AA2" s="22"/>
      <c r="AB2" s="22"/>
      <c r="AC2" s="24"/>
      <c r="AD2" s="24"/>
      <c r="AE2" s="24"/>
      <c r="AF2" s="24"/>
      <c r="AG2" s="28"/>
      <c r="AH2" s="28"/>
      <c r="AI2" s="28"/>
    </row>
    <row r="3" spans="1:36" ht="23.25" customHeight="1" x14ac:dyDescent="0.4">
      <c r="A3" s="46" t="s">
        <v>64</v>
      </c>
      <c r="D3" s="30"/>
      <c r="H3" s="40"/>
      <c r="O3" s="29"/>
      <c r="Q3" s="39" t="s">
        <v>65</v>
      </c>
      <c r="R3" s="60"/>
      <c r="S3" s="53"/>
      <c r="T3" s="73"/>
      <c r="U3" s="73"/>
      <c r="V3" s="73"/>
      <c r="W3" s="92"/>
      <c r="X3" s="92"/>
      <c r="Y3" s="92"/>
      <c r="Z3" s="22"/>
      <c r="AA3" s="57" t="s">
        <v>73</v>
      </c>
      <c r="AB3" s="22"/>
      <c r="AC3" s="22"/>
      <c r="AD3" s="22"/>
      <c r="AE3" s="22"/>
      <c r="AF3" s="22"/>
      <c r="AG3" s="22"/>
      <c r="AH3" s="47"/>
      <c r="AI3" s="73" t="s">
        <v>79</v>
      </c>
      <c r="AJ3" s="47"/>
    </row>
    <row r="4" spans="1:36" ht="9" customHeight="1" x14ac:dyDescent="0.25">
      <c r="A4" s="48"/>
      <c r="B4" s="30"/>
      <c r="C4" s="30"/>
      <c r="D4" s="30"/>
      <c r="I4" s="30"/>
      <c r="J4" s="30"/>
      <c r="K4" s="30"/>
      <c r="L4" s="30"/>
      <c r="M4" s="30"/>
      <c r="N4" s="30"/>
      <c r="P4" s="30"/>
      <c r="Q4" s="39"/>
      <c r="R4" s="39"/>
      <c r="S4" s="39"/>
      <c r="T4" s="39"/>
      <c r="U4" s="39"/>
      <c r="V4" s="39"/>
      <c r="W4" s="39"/>
      <c r="X4" s="39"/>
      <c r="Y4" s="39"/>
      <c r="Z4" s="30"/>
      <c r="AA4" s="30"/>
      <c r="AB4" s="30"/>
      <c r="AC4" s="30"/>
      <c r="AD4" s="30"/>
      <c r="AE4" s="30"/>
      <c r="AF4" s="30"/>
      <c r="AG4" s="30"/>
      <c r="AH4" s="30"/>
      <c r="AI4" s="30"/>
    </row>
    <row r="5" spans="1:36" ht="11.85" customHeight="1" x14ac:dyDescent="0.25">
      <c r="A5" s="49" t="s">
        <v>19</v>
      </c>
      <c r="B5" s="31"/>
      <c r="C5" s="31" t="s">
        <v>20</v>
      </c>
      <c r="D5" s="31"/>
      <c r="E5" s="50" t="s">
        <v>21</v>
      </c>
      <c r="F5" s="50" t="s">
        <v>22</v>
      </c>
      <c r="G5" s="50" t="s">
        <v>23</v>
      </c>
      <c r="H5" s="50"/>
      <c r="I5" s="30"/>
      <c r="J5" s="31" t="s">
        <v>24</v>
      </c>
      <c r="K5" s="31"/>
      <c r="L5" s="31"/>
      <c r="M5" s="30"/>
      <c r="N5" s="30"/>
      <c r="P5" s="30"/>
      <c r="Q5" s="31" t="s">
        <v>19</v>
      </c>
      <c r="R5" s="31"/>
      <c r="S5" s="31" t="s">
        <v>20</v>
      </c>
      <c r="T5" s="50" t="s">
        <v>21</v>
      </c>
      <c r="U5" s="50" t="s">
        <v>22</v>
      </c>
      <c r="V5" s="50" t="s">
        <v>23</v>
      </c>
      <c r="W5" s="30"/>
      <c r="X5" s="31" t="s">
        <v>24</v>
      </c>
      <c r="Y5" s="30"/>
      <c r="Z5" s="30"/>
      <c r="AA5" s="31" t="s">
        <v>19</v>
      </c>
      <c r="AB5" s="31"/>
      <c r="AC5" s="31" t="s">
        <v>20</v>
      </c>
      <c r="AD5" s="50" t="s">
        <v>21</v>
      </c>
      <c r="AE5" s="50" t="s">
        <v>22</v>
      </c>
      <c r="AF5" s="50" t="s">
        <v>23</v>
      </c>
      <c r="AG5" s="30"/>
      <c r="AH5" s="31" t="s">
        <v>24</v>
      </c>
      <c r="AI5" s="30"/>
    </row>
    <row r="6" spans="1:36" ht="8.25" customHeight="1" x14ac:dyDescent="0.25">
      <c r="A6" s="48"/>
      <c r="B6" s="30"/>
      <c r="C6" s="30"/>
      <c r="D6" s="30"/>
      <c r="I6" s="30"/>
      <c r="J6" s="30"/>
      <c r="K6" s="30"/>
      <c r="L6" s="30"/>
      <c r="M6" s="30"/>
      <c r="N6" s="30"/>
      <c r="P6" s="30"/>
      <c r="Q6" s="30"/>
      <c r="R6" s="30"/>
      <c r="S6" s="30"/>
      <c r="T6" s="30"/>
      <c r="U6" s="30"/>
      <c r="V6" s="30"/>
      <c r="W6" s="30"/>
      <c r="X6" s="30"/>
      <c r="Y6" s="30"/>
      <c r="Z6" s="30"/>
      <c r="AA6" s="30"/>
      <c r="AB6" s="30"/>
      <c r="AC6" s="30"/>
      <c r="AD6" s="30"/>
      <c r="AE6" s="30"/>
      <c r="AF6" s="30"/>
      <c r="AG6" s="30"/>
      <c r="AH6" s="30"/>
      <c r="AI6" s="30"/>
    </row>
    <row r="7" spans="1:36" ht="13.5" customHeight="1" x14ac:dyDescent="0.3">
      <c r="A7" s="51" t="s">
        <v>25</v>
      </c>
      <c r="B7" s="98">
        <v>1113</v>
      </c>
      <c r="C7" s="111"/>
      <c r="D7" s="112"/>
      <c r="E7" s="32">
        <f t="shared" ref="E7:E20" si="0">IF(H7&lt;&gt;"",H7,3)*IF(C7="A",4,IF(C7="B",3,IF(C7="C",2,IF(C7="D",1,IF(AND(C7&gt;=0,C7&lt;=4,ISNUMBER(C7)),C7,0)))))</f>
        <v>0</v>
      </c>
      <c r="F7" s="32" t="str">
        <f t="shared" ref="F7:F20" si="1">IF(OR(C7="A",C7="B",C7="C",C7="D",C7="F",AND(C7&gt;=0,C7&lt;=4,ISNUMBER(C7))),IF(H7&lt;&gt;"",H7,3),"")</f>
        <v/>
      </c>
      <c r="G7" s="32" t="str">
        <f t="shared" ref="G7:G20" si="2">IF(OR(C7="A",C7="B",C7="C",C7="D",C7="P",AND(C7&gt;=0,C7&lt;=4,ISNUMBER(C7))),IF(H7&lt;&gt;"",H7,3),"")</f>
        <v/>
      </c>
      <c r="H7" s="33"/>
      <c r="I7" s="104"/>
      <c r="J7" s="110"/>
      <c r="K7" s="110"/>
      <c r="L7" s="110"/>
      <c r="M7" s="30"/>
      <c r="N7" s="30"/>
      <c r="P7" s="30"/>
      <c r="Q7" s="22" t="s">
        <v>80</v>
      </c>
      <c r="R7" s="88">
        <v>1111</v>
      </c>
      <c r="S7" s="64"/>
      <c r="T7" s="32">
        <f>IF(W7&lt;&gt;"",W7,3)*IF(S7="A",4,IF(S7="B",3,IF(S7="C",2,IF(S7="D",1,IF(AND(S7&gt;=0,S7&lt;=4,ISNUMBER(S7)),S7,0)))))</f>
        <v>0</v>
      </c>
      <c r="U7" s="32" t="str">
        <f>IF(OR(S7="A",S7="B",S7="C",S7="D",S7="F",AND(S7&gt;=0,S7&lt;=4,ISNUMBER(S7))),IF(W7&lt;&gt;"",W7,3),"")</f>
        <v/>
      </c>
      <c r="V7" s="32" t="str">
        <f>IF(OR(S7="A",S7="B",S7="C",S7="D",S7="P",AND(S7&gt;=0,S7&lt;=4,ISNUMBER(S7))),IF(W7&lt;&gt;"",W7,3),"")</f>
        <v/>
      </c>
      <c r="W7" s="33">
        <v>1</v>
      </c>
      <c r="X7" s="104"/>
      <c r="Y7" s="104"/>
      <c r="Z7" s="30"/>
      <c r="AA7" s="57" t="s">
        <v>77</v>
      </c>
      <c r="AD7" s="30"/>
      <c r="AE7" s="30"/>
      <c r="AF7" s="30"/>
      <c r="AG7" s="30"/>
      <c r="AH7" s="40"/>
      <c r="AI7" s="89"/>
    </row>
    <row r="8" spans="1:36" x14ac:dyDescent="0.25">
      <c r="A8" s="51" t="s">
        <v>25</v>
      </c>
      <c r="B8" s="98">
        <v>1213</v>
      </c>
      <c r="C8" s="108"/>
      <c r="D8" s="109"/>
      <c r="E8" s="32">
        <f t="shared" ref="E8" si="3">IF(H8&lt;&gt;"",H8,3)*IF(C8="A",4,IF(C8="B",3,IF(C8="C",2,IF(C8="D",1,IF(AND(C8&gt;=0,C8&lt;=4,ISNUMBER(C8)),C8,0)))))</f>
        <v>0</v>
      </c>
      <c r="F8" s="32" t="str">
        <f t="shared" ref="F8" si="4">IF(OR(C8="A",C8="B",C8="C",C8="D",C8="F",AND(C8&gt;=0,C8&lt;=4,ISNUMBER(C8))),IF(H8&lt;&gt;"",H8,3),"")</f>
        <v/>
      </c>
      <c r="G8" s="32" t="str">
        <f t="shared" ref="G8" si="5">IF(OR(C8="A",C8="B",C8="C",C8="D",C8="P",AND(C8&gt;=0,C8&lt;=4,ISNUMBER(C8))),IF(H8&lt;&gt;"",H8,3),"")</f>
        <v/>
      </c>
      <c r="H8" s="33"/>
      <c r="I8" s="104"/>
      <c r="J8" s="110"/>
      <c r="K8" s="110"/>
      <c r="L8" s="110"/>
      <c r="M8" s="30"/>
      <c r="N8" s="30"/>
      <c r="P8" s="30"/>
      <c r="Q8" s="57" t="s">
        <v>33</v>
      </c>
      <c r="R8" s="101">
        <v>1314</v>
      </c>
      <c r="S8" s="66"/>
      <c r="T8" s="32">
        <f t="shared" ref="T8:T16" si="6">IF(W8&lt;&gt;"",W8,3)*IF(S8="A",4,IF(S8="B",3,IF(S8="C",2,IF(S8="D",1,IF(AND(S8&gt;=0,S8&lt;=4,ISNUMBER(S8)),S8,0)))))</f>
        <v>0</v>
      </c>
      <c r="U8" s="32" t="str">
        <f t="shared" ref="U8:U16" si="7">IF(OR(S8="A",S8="B",S8="C",S8="D",S8="F",AND(S8&gt;=0,S8&lt;=4,ISNUMBER(S8))),IF(W8&lt;&gt;"",W8,3),"")</f>
        <v/>
      </c>
      <c r="V8" s="32" t="str">
        <f t="shared" ref="V8:V16" si="8">IF(OR(S8="A",S8="B",S8="C",S8="D",S8="P",AND(S8&gt;=0,S8&lt;=4,ISNUMBER(S8))),IF(W8&lt;&gt;"",W8,3),"")</f>
        <v/>
      </c>
      <c r="W8" s="33">
        <v>4</v>
      </c>
      <c r="X8" s="107"/>
      <c r="Y8" s="107"/>
      <c r="Z8" s="30"/>
      <c r="AA8" s="57" t="s">
        <v>48</v>
      </c>
      <c r="AB8" s="88">
        <v>1113</v>
      </c>
      <c r="AC8" s="64"/>
      <c r="AD8" s="32">
        <f t="shared" ref="AD8" si="9">IF(AG8&lt;&gt;"",AG8,3)*IF(AC8="A",4,IF(AC8="B",3,IF(AC8="C",2,IF(AC8="D",1,IF(AND(AC8&gt;=0,AC8&lt;=4,ISNUMBER(AC8)),AC8,0)))))</f>
        <v>0</v>
      </c>
      <c r="AE8" s="32" t="str">
        <f t="shared" ref="AE8" si="10">IF(OR(AC8="A",AC8="B",AC8="C",AC8="D",AC8="F",AND(AC8&gt;=0,AC8&lt;=4,ISNUMBER(AC8))),IF(AG8&lt;&gt;"",AG8,3),"")</f>
        <v/>
      </c>
      <c r="AF8" s="32" t="str">
        <f t="shared" ref="AF8" si="11">IF(OR(AC8="A",AC8="B",AC8="C",AC8="D",AC8="P",AND(AC8&gt;=0,AC8&lt;=4,ISNUMBER(AC8))),IF(AG8&lt;&gt;"",AG8,3),"")</f>
        <v/>
      </c>
      <c r="AG8" s="33"/>
      <c r="AH8" s="104"/>
      <c r="AI8" s="105"/>
    </row>
    <row r="9" spans="1:36" x14ac:dyDescent="0.25">
      <c r="A9" s="51" t="s">
        <v>26</v>
      </c>
      <c r="B9" s="101">
        <v>1103</v>
      </c>
      <c r="C9" s="108"/>
      <c r="D9" s="109"/>
      <c r="E9" s="32">
        <f t="shared" si="0"/>
        <v>0</v>
      </c>
      <c r="F9" s="32" t="str">
        <f t="shared" si="1"/>
        <v/>
      </c>
      <c r="G9" s="32" t="str">
        <f t="shared" si="2"/>
        <v/>
      </c>
      <c r="H9" s="32"/>
      <c r="I9" s="104"/>
      <c r="J9" s="110"/>
      <c r="K9" s="110"/>
      <c r="L9" s="110"/>
      <c r="M9" s="30"/>
      <c r="N9" s="30"/>
      <c r="P9" s="30"/>
      <c r="Q9" s="59" t="s">
        <v>47</v>
      </c>
      <c r="R9" s="101">
        <v>3103</v>
      </c>
      <c r="S9" s="66"/>
      <c r="T9" s="32">
        <f>IF(W9&lt;&gt;"",W9,3)*IF(S9="A",4,IF(S9="B",3,IF(S9="C",2,IF(S9="D",1,IF(AND(S9&gt;=0,S9&lt;=4,ISNUMBER(S9)),S9,0)))))</f>
        <v>0</v>
      </c>
      <c r="U9" s="32" t="str">
        <f>IF(OR(S9="A",S9="B",S9="C",S9="D",S9="F",AND(S9&gt;=0,S9&lt;=4,ISNUMBER(S9))),IF(W9&lt;&gt;"",W9,3),"")</f>
        <v/>
      </c>
      <c r="V9" s="32" t="str">
        <f>IF(OR(S9="A",S9="B",S9="C",S9="D",S9="P",AND(S9&gt;=0,S9&lt;=4,ISNUMBER(S9))),IF(W9&lt;&gt;"",W9,3),"")</f>
        <v/>
      </c>
      <c r="W9" s="32"/>
      <c r="X9" s="107"/>
      <c r="Y9" s="107"/>
      <c r="Z9" s="30"/>
      <c r="AA9" s="57" t="s">
        <v>48</v>
      </c>
      <c r="AB9" s="88">
        <v>2113</v>
      </c>
      <c r="AC9" s="66"/>
      <c r="AD9" s="32">
        <f t="shared" ref="AD9:AD18" si="12">IF(AG9&lt;&gt;"",AG9,3)*IF(AC9="A",4,IF(AC9="B",3,IF(AC9="C",2,IF(AC9="D",1,IF(AND(AC9&gt;=0,AC9&lt;=4,ISNUMBER(AC9)),AC9,0)))))</f>
        <v>0</v>
      </c>
      <c r="AE9" s="32" t="str">
        <f t="shared" ref="AE9:AE18" si="13">IF(OR(AC9="A",AC9="B",AC9="C",AC9="D",AC9="F",AND(AC9&gt;=0,AC9&lt;=4,ISNUMBER(AC9))),IF(AG9&lt;&gt;"",AG9,3),"")</f>
        <v/>
      </c>
      <c r="AF9" s="32" t="str">
        <f t="shared" ref="AF9:AF18" si="14">IF(OR(AC9="A",AC9="B",AC9="C",AC9="D",AC9="P",AND(AC9&gt;=0,AC9&lt;=4,ISNUMBER(AC9))),IF(AG9&lt;&gt;"",AG9,3),"")</f>
        <v/>
      </c>
      <c r="AG9" s="32"/>
      <c r="AH9" s="114"/>
      <c r="AI9" s="114"/>
    </row>
    <row r="10" spans="1:36" x14ac:dyDescent="0.25">
      <c r="A10" s="51" t="s">
        <v>27</v>
      </c>
      <c r="B10" s="99">
        <v>1113</v>
      </c>
      <c r="C10" s="108"/>
      <c r="D10" s="109"/>
      <c r="E10" s="32">
        <f t="shared" si="0"/>
        <v>0</v>
      </c>
      <c r="F10" s="32" t="str">
        <f t="shared" si="1"/>
        <v/>
      </c>
      <c r="G10" s="32" t="str">
        <f t="shared" si="2"/>
        <v/>
      </c>
      <c r="H10" s="32"/>
      <c r="I10" s="104"/>
      <c r="J10" s="110"/>
      <c r="K10" s="110"/>
      <c r="L10" s="110"/>
      <c r="M10" s="30"/>
      <c r="N10" s="30"/>
      <c r="P10" s="30"/>
      <c r="Q10" s="59" t="s">
        <v>75</v>
      </c>
      <c r="R10" s="101">
        <v>2713</v>
      </c>
      <c r="S10" s="66"/>
      <c r="T10" s="32">
        <f>IF(W10&lt;&gt;"",W10,3)*IF(S10="A",4,IF(S10="B",3,IF(S10="C",2,IF(S10="D",1,IF(AND(S10&gt;=0,S10&lt;=4,ISNUMBER(S10)),S10,0)))))</f>
        <v>0</v>
      </c>
      <c r="U10" s="32" t="str">
        <f>IF(OR(S10="A",S10="B",S10="C",S10="D",S10="F",AND(S10&gt;=0,S10&lt;=4,ISNUMBER(S10))),IF(W10&lt;&gt;"",W10,3),"")</f>
        <v/>
      </c>
      <c r="V10" s="32" t="str">
        <f>IF(OR(S10="A",S10="B",S10="C",S10="D",S10="P",AND(S10&gt;=0,S10&lt;=4,ISNUMBER(S10))),IF(W10&lt;&gt;"",W10,3),"")</f>
        <v/>
      </c>
      <c r="W10" s="32"/>
      <c r="X10" s="107"/>
      <c r="Y10" s="107"/>
      <c r="Z10" s="30"/>
      <c r="AA10" s="57" t="s">
        <v>48</v>
      </c>
      <c r="AB10" s="88">
        <v>3091</v>
      </c>
      <c r="AC10" s="66"/>
      <c r="AD10" s="32">
        <f>IF(AG10&lt;&gt;"",AG10,3)*IF(AC10="A",4,IF(AC10="B",3,IF(AC10="C",2,IF(AC10="D",1,IF(AND(AC10&gt;=0,AC10&lt;=4,ISNUMBER(AC10)),AC10,0)))))</f>
        <v>0</v>
      </c>
      <c r="AE10" s="32" t="str">
        <f>IF(OR(AC10="A",AC10="B",AC10="C",AC10="D",AC10="F",AND(AC10&gt;=0,AC10&lt;=4,ISNUMBER(AC10))),IF(AG10&lt;&gt;"",AG10,3),"")</f>
        <v/>
      </c>
      <c r="AF10" s="32" t="str">
        <f>IF(OR(AC10="A",AC10="B",AC10="C",AC10="D",AC10="P",AND(AC10&gt;=0,AC10&lt;=4,ISNUMBER(AC10))),IF(AG10&lt;&gt;"",AG10,3),"")</f>
        <v/>
      </c>
      <c r="AG10" s="32">
        <v>1</v>
      </c>
      <c r="AH10" s="114"/>
      <c r="AI10" s="114"/>
    </row>
    <row r="11" spans="1:36" x14ac:dyDescent="0.25">
      <c r="A11" s="51" t="s">
        <v>29</v>
      </c>
      <c r="B11" s="99">
        <v>1513</v>
      </c>
      <c r="C11" s="108"/>
      <c r="D11" s="109"/>
      <c r="E11" s="32">
        <f t="shared" si="0"/>
        <v>0</v>
      </c>
      <c r="F11" s="32" t="str">
        <f t="shared" si="1"/>
        <v/>
      </c>
      <c r="G11" s="32" t="str">
        <f t="shared" si="2"/>
        <v/>
      </c>
      <c r="H11" s="32"/>
      <c r="I11" s="104"/>
      <c r="J11" s="110"/>
      <c r="K11" s="110"/>
      <c r="L11" s="110"/>
      <c r="M11" s="30"/>
      <c r="N11" s="30"/>
      <c r="P11" s="30"/>
      <c r="Q11" s="59" t="s">
        <v>49</v>
      </c>
      <c r="R11" s="101">
        <v>2124</v>
      </c>
      <c r="S11" s="66"/>
      <c r="T11" s="32">
        <f t="shared" si="6"/>
        <v>0</v>
      </c>
      <c r="U11" s="32" t="str">
        <f t="shared" si="7"/>
        <v/>
      </c>
      <c r="V11" s="32" t="str">
        <f t="shared" si="8"/>
        <v/>
      </c>
      <c r="W11" s="32">
        <v>4</v>
      </c>
      <c r="X11" s="114"/>
      <c r="Y11" s="114"/>
      <c r="Z11" s="30"/>
      <c r="AA11" s="57" t="s">
        <v>48</v>
      </c>
      <c r="AB11" s="88">
        <v>3101</v>
      </c>
      <c r="AC11" s="66"/>
      <c r="AD11" s="32">
        <f>IF(AG11&lt;&gt;"",AG11,3)*IF(AC11="A",4,IF(AC11="B",3,IF(AC11="C",2,IF(AC11="D",1,IF(AND(AC11&gt;=0,AC11&lt;=4,ISNUMBER(AC11)),AC11,0)))))</f>
        <v>0</v>
      </c>
      <c r="AE11" s="32" t="str">
        <f>IF(OR(AC11="A",AC11="B",AC11="C",AC11="D",AC11="F",AND(AC11&gt;=0,AC11&lt;=4,ISNUMBER(AC11))),IF(AG11&lt;&gt;"",AG11,3),"")</f>
        <v/>
      </c>
      <c r="AF11" s="32" t="str">
        <f>IF(OR(AC11="A",AC11="B",AC11="C",AC11="D",AC11="P",AND(AC11&gt;=0,AC11&lt;=4,ISNUMBER(AC11))),IF(AG11&lt;&gt;"",AG11,3),"")</f>
        <v/>
      </c>
      <c r="AG11" s="32">
        <v>1</v>
      </c>
      <c r="AH11" s="114"/>
      <c r="AI11" s="114"/>
    </row>
    <row r="12" spans="1:36" x14ac:dyDescent="0.25">
      <c r="A12" s="51" t="s">
        <v>30</v>
      </c>
      <c r="B12" s="99">
        <v>2013</v>
      </c>
      <c r="C12" s="108"/>
      <c r="D12" s="109"/>
      <c r="E12" s="32">
        <f t="shared" si="0"/>
        <v>0</v>
      </c>
      <c r="F12" s="32" t="str">
        <f t="shared" si="1"/>
        <v/>
      </c>
      <c r="G12" s="32" t="str">
        <f t="shared" si="2"/>
        <v/>
      </c>
      <c r="H12" s="33"/>
      <c r="I12" s="104"/>
      <c r="J12" s="110"/>
      <c r="K12" s="110"/>
      <c r="L12" s="110"/>
      <c r="P12" s="30"/>
      <c r="Q12" s="59" t="s">
        <v>48</v>
      </c>
      <c r="R12" s="101">
        <v>3013</v>
      </c>
      <c r="S12" s="66"/>
      <c r="T12" s="32">
        <f>IF(W12&lt;&gt;"",W12,3)*IF(S12="A",4,IF(S12="B",3,IF(S12="C",2,IF(S12="D",1,IF(AND(S12&gt;=0,S12&lt;=4,ISNUMBER(S12)),S12,0)))))</f>
        <v>0</v>
      </c>
      <c r="U12" s="32" t="str">
        <f>IF(OR(S12="A",S12="B",S12="C",S12="D",S12="F",AND(S12&gt;=0,S12&lt;=4,ISNUMBER(S12))),IF(W12&lt;&gt;"",W12,3),"")</f>
        <v/>
      </c>
      <c r="V12" s="32" t="str">
        <f>IF(OR(S12="A",S12="B",S12="C",S12="D",S12="P",AND(S12&gt;=0,S12&lt;=4,ISNUMBER(S12))),IF(W12&lt;&gt;"",W12,3),"")</f>
        <v/>
      </c>
      <c r="W12" s="33"/>
      <c r="X12" s="107"/>
      <c r="Y12" s="107"/>
      <c r="Z12" s="30"/>
      <c r="AA12" s="57" t="s">
        <v>48</v>
      </c>
      <c r="AB12" s="88">
        <v>3111</v>
      </c>
      <c r="AC12" s="66"/>
      <c r="AD12" s="32">
        <f>IF(AG12&lt;&gt;"",AG12,3)*IF(AC12="A",4,IF(AC12="B",3,IF(AC12="C",2,IF(AC12="D",1,IF(AND(AC12&gt;=0,AC12&lt;=4,ISNUMBER(AC12)),AC12,0)))))</f>
        <v>0</v>
      </c>
      <c r="AE12" s="32" t="str">
        <f>IF(OR(AC12="A",AC12="B",AC12="C",AC12="D",AC12="F",AND(AC12&gt;=0,AC12&lt;=4,ISNUMBER(AC12))),IF(AG12&lt;&gt;"",AG12,3),"")</f>
        <v/>
      </c>
      <c r="AF12" s="32" t="str">
        <f>IF(OR(AC12="A",AC12="B",AC12="C",AC12="D",AC12="P",AND(AC12&gt;=0,AC12&lt;=4,ISNUMBER(AC12))),IF(AG12&lt;&gt;"",AG12,3),"")</f>
        <v/>
      </c>
      <c r="AG12" s="32">
        <v>1</v>
      </c>
      <c r="AH12" s="104"/>
      <c r="AI12" s="114"/>
    </row>
    <row r="13" spans="1:36" x14ac:dyDescent="0.25">
      <c r="A13" s="90" t="s">
        <v>31</v>
      </c>
      <c r="B13" s="100"/>
      <c r="C13" s="108"/>
      <c r="D13" s="109"/>
      <c r="E13" s="32">
        <f t="shared" si="0"/>
        <v>0</v>
      </c>
      <c r="F13" s="32" t="str">
        <f t="shared" si="1"/>
        <v/>
      </c>
      <c r="G13" s="32" t="str">
        <f t="shared" si="2"/>
        <v/>
      </c>
      <c r="H13" s="33"/>
      <c r="I13" s="104"/>
      <c r="J13" s="110"/>
      <c r="K13" s="110"/>
      <c r="L13" s="110"/>
      <c r="M13" s="30"/>
      <c r="N13" s="30"/>
      <c r="P13" s="30"/>
      <c r="Q13" s="59" t="s">
        <v>32</v>
      </c>
      <c r="R13" s="101">
        <v>1604</v>
      </c>
      <c r="S13" s="66"/>
      <c r="T13" s="32">
        <f>IF(W13&lt;&gt;"",W13,3)*IF(S13="A",4,IF(S13="B",3,IF(S13="C",2,IF(S13="D",1,IF(AND(S13&gt;=0,S13&lt;=4,ISNUMBER(S13)),S13,0)))))</f>
        <v>0</v>
      </c>
      <c r="U13" s="32" t="str">
        <f>IF(OR(S13="A",S13="B",S13="C",S13="D",S13="F",AND(S13&gt;=0,S13&lt;=4,ISNUMBER(S13))),IF(W13&lt;&gt;"",W13,3),"")</f>
        <v/>
      </c>
      <c r="V13" s="32" t="str">
        <f>IF(OR(S13="A",S13="B",S13="C",S13="D",S13="P",AND(S13&gt;=0,S13&lt;=4,ISNUMBER(S13))),IF(W13&lt;&gt;"",W13,3),"")</f>
        <v/>
      </c>
      <c r="W13" s="32">
        <v>4</v>
      </c>
      <c r="X13" s="107"/>
      <c r="Y13" s="107"/>
      <c r="Z13" s="30"/>
      <c r="AA13" s="57" t="s">
        <v>48</v>
      </c>
      <c r="AB13" s="88">
        <v>3123</v>
      </c>
      <c r="AC13" s="66"/>
      <c r="AD13" s="32">
        <f t="shared" si="12"/>
        <v>0</v>
      </c>
      <c r="AE13" s="32" t="str">
        <f t="shared" si="13"/>
        <v/>
      </c>
      <c r="AF13" s="32" t="str">
        <f t="shared" si="14"/>
        <v/>
      </c>
      <c r="AG13" s="32"/>
      <c r="AH13" s="114"/>
      <c r="AI13" s="114"/>
    </row>
    <row r="14" spans="1:36" x14ac:dyDescent="0.25">
      <c r="A14" s="90" t="s">
        <v>31</v>
      </c>
      <c r="B14" s="100"/>
      <c r="C14" s="108"/>
      <c r="D14" s="109"/>
      <c r="E14" s="32">
        <f t="shared" si="0"/>
        <v>0</v>
      </c>
      <c r="F14" s="32" t="str">
        <f t="shared" si="1"/>
        <v/>
      </c>
      <c r="G14" s="32" t="str">
        <f t="shared" si="2"/>
        <v/>
      </c>
      <c r="H14" s="33"/>
      <c r="I14" s="104"/>
      <c r="J14" s="110"/>
      <c r="K14" s="110"/>
      <c r="L14" s="110"/>
      <c r="M14" s="30"/>
      <c r="N14" s="30"/>
      <c r="P14" s="30"/>
      <c r="Q14" s="57" t="s">
        <v>48</v>
      </c>
      <c r="R14" s="99">
        <v>1012</v>
      </c>
      <c r="S14" s="66"/>
      <c r="T14" s="32">
        <f t="shared" si="6"/>
        <v>0</v>
      </c>
      <c r="U14" s="32" t="str">
        <f t="shared" si="7"/>
        <v/>
      </c>
      <c r="V14" s="32" t="str">
        <f t="shared" si="8"/>
        <v/>
      </c>
      <c r="W14" s="32">
        <v>2</v>
      </c>
      <c r="X14" s="107"/>
      <c r="Y14" s="107"/>
      <c r="Z14" s="53"/>
      <c r="AA14" s="57" t="s">
        <v>48</v>
      </c>
      <c r="AB14" s="88">
        <v>3133</v>
      </c>
      <c r="AC14" s="66"/>
      <c r="AD14" s="32">
        <f t="shared" si="12"/>
        <v>0</v>
      </c>
      <c r="AE14" s="32" t="str">
        <f t="shared" si="13"/>
        <v/>
      </c>
      <c r="AF14" s="32" t="str">
        <f t="shared" si="14"/>
        <v/>
      </c>
      <c r="AG14" s="32"/>
      <c r="AH14" s="104"/>
      <c r="AI14" s="114"/>
    </row>
    <row r="15" spans="1:36" x14ac:dyDescent="0.25">
      <c r="A15" s="91" t="s">
        <v>56</v>
      </c>
      <c r="B15" s="100"/>
      <c r="C15" s="108"/>
      <c r="D15" s="109"/>
      <c r="E15" s="32">
        <f t="shared" ref="E15" si="15">IF(H15&lt;&gt;"",H15,3)*IF(C15="A",4,IF(C15="B",3,IF(C15="C",2,IF(C15="D",1,IF(AND(C15&gt;=0,C15&lt;=4,ISNUMBER(C15)),C15,0)))))</f>
        <v>0</v>
      </c>
      <c r="F15" s="32" t="str">
        <f t="shared" ref="F15" si="16">IF(OR(C15="A",C15="B",C15="C",C15="D",C15="F",AND(C15&gt;=0,C15&lt;=4,ISNUMBER(C15))),IF(H15&lt;&gt;"",H15,3),"")</f>
        <v/>
      </c>
      <c r="G15" s="32" t="str">
        <f t="shared" ref="G15" si="17">IF(OR(C15="A",C15="B",C15="C",C15="D",C15="P",AND(C15&gt;=0,C15&lt;=4,ISNUMBER(C15))),IF(H15&lt;&gt;"",H15,3),"")</f>
        <v/>
      </c>
      <c r="H15" s="32"/>
      <c r="I15" s="104"/>
      <c r="J15" s="110"/>
      <c r="K15" s="110"/>
      <c r="L15" s="110"/>
      <c r="M15" s="30"/>
      <c r="N15" s="30"/>
      <c r="P15" s="30"/>
      <c r="Q15" s="57" t="s">
        <v>48</v>
      </c>
      <c r="R15" s="99">
        <v>2083</v>
      </c>
      <c r="S15" s="66"/>
      <c r="T15" s="32">
        <f t="shared" si="6"/>
        <v>0</v>
      </c>
      <c r="U15" s="32" t="str">
        <f t="shared" si="7"/>
        <v/>
      </c>
      <c r="V15" s="32" t="str">
        <f t="shared" si="8"/>
        <v/>
      </c>
      <c r="W15" s="33"/>
      <c r="X15" s="107"/>
      <c r="Y15" s="107"/>
      <c r="Z15" s="30"/>
      <c r="AA15" s="57" t="s">
        <v>48</v>
      </c>
      <c r="AB15" s="88">
        <v>3143</v>
      </c>
      <c r="AC15" s="66"/>
      <c r="AD15" s="32">
        <f t="shared" si="12"/>
        <v>0</v>
      </c>
      <c r="AE15" s="32" t="str">
        <f t="shared" si="13"/>
        <v/>
      </c>
      <c r="AF15" s="32" t="str">
        <f t="shared" si="14"/>
        <v/>
      </c>
      <c r="AG15" s="32"/>
      <c r="AH15" s="104"/>
      <c r="AI15" s="114"/>
    </row>
    <row r="16" spans="1:36" x14ac:dyDescent="0.25">
      <c r="A16" s="69" t="s">
        <v>32</v>
      </c>
      <c r="B16" s="101">
        <v>1113</v>
      </c>
      <c r="C16" s="108"/>
      <c r="D16" s="109"/>
      <c r="E16" s="32">
        <f t="shared" si="0"/>
        <v>0</v>
      </c>
      <c r="F16" s="32" t="str">
        <f t="shared" si="1"/>
        <v/>
      </c>
      <c r="G16" s="32" t="str">
        <f t="shared" si="2"/>
        <v/>
      </c>
      <c r="H16" s="32"/>
      <c r="I16" s="104"/>
      <c r="J16" s="110"/>
      <c r="K16" s="110"/>
      <c r="L16" s="110"/>
      <c r="M16" s="30"/>
      <c r="N16" s="30"/>
      <c r="P16" s="53"/>
      <c r="Q16" s="57" t="s">
        <v>48</v>
      </c>
      <c r="R16" s="99">
        <v>3012</v>
      </c>
      <c r="S16" s="66"/>
      <c r="T16" s="32">
        <f t="shared" si="6"/>
        <v>0</v>
      </c>
      <c r="U16" s="32" t="str">
        <f t="shared" si="7"/>
        <v/>
      </c>
      <c r="V16" s="32" t="str">
        <f t="shared" si="8"/>
        <v/>
      </c>
      <c r="W16" s="33">
        <v>2</v>
      </c>
      <c r="X16" s="107"/>
      <c r="Y16" s="107"/>
      <c r="Z16" s="30"/>
      <c r="AA16" s="57" t="s">
        <v>48</v>
      </c>
      <c r="AB16" s="88">
        <v>3153</v>
      </c>
      <c r="AC16" s="66"/>
      <c r="AD16" s="32">
        <f t="shared" si="12"/>
        <v>0</v>
      </c>
      <c r="AE16" s="32" t="str">
        <f t="shared" si="13"/>
        <v/>
      </c>
      <c r="AF16" s="32" t="str">
        <f t="shared" si="14"/>
        <v/>
      </c>
      <c r="AG16" s="32"/>
      <c r="AH16" s="104"/>
      <c r="AI16" s="114"/>
    </row>
    <row r="17" spans="1:36" x14ac:dyDescent="0.25">
      <c r="A17" s="69" t="s">
        <v>32</v>
      </c>
      <c r="B17" s="101">
        <v>1111</v>
      </c>
      <c r="C17" s="108"/>
      <c r="D17" s="109"/>
      <c r="E17" s="32">
        <f t="shared" ref="E17" si="18">IF(H17&lt;&gt;"",H17,3)*IF(C17="A",4,IF(C17="B",3,IF(C17="C",2,IF(C17="D",1,IF(AND(C17&gt;=0,C17&lt;=4,ISNUMBER(C17)),C17,0)))))</f>
        <v>0</v>
      </c>
      <c r="F17" s="32" t="str">
        <f t="shared" ref="F17" si="19">IF(OR(C17="A",C17="B",C17="C",C17="D",C17="F",AND(C17&gt;=0,C17&lt;=4,ISNUMBER(C17))),IF(H17&lt;&gt;"",H17,3),"")</f>
        <v/>
      </c>
      <c r="G17" s="32" t="str">
        <f t="shared" ref="G17" si="20">IF(OR(C17="A",C17="B",C17="C",C17="D",C17="P",AND(C17&gt;=0,C17&lt;=4,ISNUMBER(C17))),IF(H17&lt;&gt;"",H17,3),"")</f>
        <v/>
      </c>
      <c r="H17" s="32">
        <v>1</v>
      </c>
      <c r="I17" s="104"/>
      <c r="J17" s="110"/>
      <c r="K17" s="110"/>
      <c r="L17" s="110"/>
      <c r="M17" s="30"/>
      <c r="N17" s="30"/>
      <c r="P17" s="30"/>
      <c r="Q17" s="59" t="s">
        <v>48</v>
      </c>
      <c r="R17" s="101">
        <v>3503</v>
      </c>
      <c r="S17" s="66"/>
      <c r="T17" s="32">
        <f t="shared" ref="T17:T19" si="21">IF(W17&lt;&gt;"",W17,3)*IF(S17="A",4,IF(S17="B",3,IF(S17="C",2,IF(S17="D",1,IF(AND(S17&gt;=0,S17&lt;=4,ISNUMBER(S17)),S17,0)))))</f>
        <v>0</v>
      </c>
      <c r="U17" s="32" t="str">
        <f t="shared" ref="U17:U19" si="22">IF(OR(S17="A",S17="B",S17="C",S17="D",S17="F",AND(S17&gt;=0,S17&lt;=4,ISNUMBER(S17))),IF(W17&lt;&gt;"",W17,3),"")</f>
        <v/>
      </c>
      <c r="V17" s="32" t="str">
        <f t="shared" ref="V17:V19" si="23">IF(OR(S17="A",S17="B",S17="C",S17="D",S17="P",AND(S17&gt;=0,S17&lt;=4,ISNUMBER(S17))),IF(W17&lt;&gt;"",W17,3),"")</f>
        <v/>
      </c>
      <c r="W17" s="33"/>
      <c r="X17" s="107"/>
      <c r="Y17" s="107"/>
      <c r="Z17" s="30"/>
      <c r="AA17" s="57" t="s">
        <v>48</v>
      </c>
      <c r="AB17" s="88">
        <v>3224</v>
      </c>
      <c r="AC17" s="66"/>
      <c r="AD17" s="32">
        <f t="shared" si="12"/>
        <v>0</v>
      </c>
      <c r="AE17" s="32" t="str">
        <f t="shared" si="13"/>
        <v/>
      </c>
      <c r="AF17" s="32" t="str">
        <f t="shared" si="14"/>
        <v/>
      </c>
      <c r="AG17" s="32">
        <v>4</v>
      </c>
      <c r="AH17" s="104"/>
      <c r="AI17" s="114"/>
    </row>
    <row r="18" spans="1:36" x14ac:dyDescent="0.25">
      <c r="A18" s="51" t="s">
        <v>28</v>
      </c>
      <c r="B18" s="99">
        <v>1113</v>
      </c>
      <c r="C18" s="108"/>
      <c r="D18" s="109"/>
      <c r="E18" s="32">
        <f t="shared" si="0"/>
        <v>0</v>
      </c>
      <c r="F18" s="32" t="str">
        <f t="shared" si="1"/>
        <v/>
      </c>
      <c r="G18" s="32" t="str">
        <f t="shared" si="2"/>
        <v/>
      </c>
      <c r="H18" s="32"/>
      <c r="I18" s="104"/>
      <c r="J18" s="110"/>
      <c r="K18" s="110"/>
      <c r="L18" s="110"/>
      <c r="M18" s="30"/>
      <c r="N18" s="30"/>
      <c r="P18" s="30"/>
      <c r="Q18" s="59" t="s">
        <v>48</v>
      </c>
      <c r="R18" s="101">
        <v>4001</v>
      </c>
      <c r="S18" s="66"/>
      <c r="T18" s="32">
        <f t="shared" si="21"/>
        <v>0</v>
      </c>
      <c r="U18" s="32" t="str">
        <f t="shared" si="22"/>
        <v/>
      </c>
      <c r="V18" s="32" t="str">
        <f t="shared" si="23"/>
        <v/>
      </c>
      <c r="W18" s="33">
        <v>1</v>
      </c>
      <c r="X18" s="107"/>
      <c r="Y18" s="107"/>
      <c r="Z18" s="30"/>
      <c r="AA18" s="57" t="s">
        <v>48</v>
      </c>
      <c r="AB18" s="88">
        <v>4234</v>
      </c>
      <c r="AC18" s="66"/>
      <c r="AD18" s="32">
        <f t="shared" si="12"/>
        <v>0</v>
      </c>
      <c r="AE18" s="32" t="str">
        <f t="shared" si="13"/>
        <v/>
      </c>
      <c r="AF18" s="32" t="str">
        <f t="shared" si="14"/>
        <v/>
      </c>
      <c r="AG18" s="32">
        <v>4</v>
      </c>
      <c r="AH18" s="104"/>
      <c r="AI18" s="114"/>
    </row>
    <row r="19" spans="1:36" x14ac:dyDescent="0.25">
      <c r="A19" s="91" t="s">
        <v>57</v>
      </c>
      <c r="B19" s="100"/>
      <c r="C19" s="108"/>
      <c r="D19" s="109"/>
      <c r="E19" s="32">
        <f t="shared" si="0"/>
        <v>0</v>
      </c>
      <c r="F19" s="32" t="str">
        <f t="shared" si="1"/>
        <v/>
      </c>
      <c r="G19" s="32" t="str">
        <f t="shared" si="2"/>
        <v/>
      </c>
      <c r="H19" s="32"/>
      <c r="I19" s="104"/>
      <c r="J19" s="110"/>
      <c r="K19" s="110"/>
      <c r="L19" s="110"/>
      <c r="M19" s="30"/>
      <c r="N19" s="30"/>
      <c r="P19" s="30"/>
      <c r="Q19" s="59" t="s">
        <v>48</v>
      </c>
      <c r="R19" s="101">
        <v>4043</v>
      </c>
      <c r="S19" s="66"/>
      <c r="T19" s="32">
        <f t="shared" si="21"/>
        <v>0</v>
      </c>
      <c r="U19" s="32" t="str">
        <f t="shared" si="22"/>
        <v/>
      </c>
      <c r="V19" s="32" t="str">
        <f t="shared" si="23"/>
        <v/>
      </c>
      <c r="W19" s="33"/>
      <c r="X19" s="107"/>
      <c r="Y19" s="107"/>
      <c r="Z19" s="30"/>
      <c r="AA19" s="57" t="s">
        <v>48</v>
      </c>
      <c r="AB19" s="88">
        <v>4333</v>
      </c>
      <c r="AC19" s="66"/>
      <c r="AD19" s="32">
        <f t="shared" ref="AD19:AD20" si="24">IF(AG19&lt;&gt;"",AG19,3)*IF(AC19="A",4,IF(AC19="B",3,IF(AC19="C",2,IF(AC19="D",1,IF(AND(AC19&gt;=0,AC19&lt;=4,ISNUMBER(AC19)),AC19,0)))))</f>
        <v>0</v>
      </c>
      <c r="AE19" s="32" t="str">
        <f t="shared" ref="AE19:AE20" si="25">IF(OR(AC19="A",AC19="B",AC19="C",AC19="D",AC19="F",AND(AC19&gt;=0,AC19&lt;=4,ISNUMBER(AC19))),IF(AG19&lt;&gt;"",AG19,3),"")</f>
        <v/>
      </c>
      <c r="AF19" s="32" t="str">
        <f t="shared" ref="AF19:AF20" si="26">IF(OR(AC19="A",AC19="B",AC19="C",AC19="D",AC19="P",AND(AC19&gt;=0,AC19&lt;=4,ISNUMBER(AC19))),IF(AG19&lt;&gt;"",AG19,3),"")</f>
        <v/>
      </c>
      <c r="AG19" s="32"/>
      <c r="AH19" s="104"/>
      <c r="AI19" s="114"/>
    </row>
    <row r="20" spans="1:36" x14ac:dyDescent="0.25">
      <c r="A20" s="91" t="s">
        <v>57</v>
      </c>
      <c r="B20" s="100"/>
      <c r="C20" s="108"/>
      <c r="D20" s="109"/>
      <c r="E20" s="32">
        <f t="shared" si="0"/>
        <v>0</v>
      </c>
      <c r="F20" s="32" t="str">
        <f t="shared" si="1"/>
        <v/>
      </c>
      <c r="G20" s="32" t="str">
        <f t="shared" si="2"/>
        <v/>
      </c>
      <c r="H20" s="33"/>
      <c r="I20" s="104"/>
      <c r="J20" s="110"/>
      <c r="K20" s="110"/>
      <c r="L20" s="110"/>
      <c r="M20" s="30"/>
      <c r="N20" s="30"/>
      <c r="P20" s="30"/>
      <c r="Q20" s="57" t="s">
        <v>60</v>
      </c>
      <c r="R20" s="99">
        <v>1404</v>
      </c>
      <c r="S20" s="66"/>
      <c r="T20" s="32">
        <f>IF(W20&lt;&gt;"",W20,3)*IF(S20="A",4,IF(S20="B",3,IF(S20="C",2,IF(S20="D",1,IF(AND(S20&gt;=0,S20&lt;=4,ISNUMBER(S20)),S20,0)))))</f>
        <v>0</v>
      </c>
      <c r="U20" s="32" t="str">
        <f>IF(OR(S20="A",S20="B",S20="C",S20="D",S20="F",AND(S20&gt;=0,S20&lt;=4,ISNUMBER(S20))),IF(W20&lt;&gt;"",W20,3),"")</f>
        <v/>
      </c>
      <c r="V20" s="32" t="str">
        <f>IF(OR(S20="A",S20="B",S20="C",S20="D",S20="P",AND(S20&gt;=0,S20&lt;=4,ISNUMBER(S20))),IF(W20&lt;&gt;"",W20,3),"")</f>
        <v/>
      </c>
      <c r="W20" s="32">
        <v>4</v>
      </c>
      <c r="X20" s="107"/>
      <c r="Y20" s="107"/>
      <c r="Z20" s="30"/>
      <c r="AA20" s="57" t="s">
        <v>48</v>
      </c>
      <c r="AB20" s="88">
        <v>4443</v>
      </c>
      <c r="AC20" s="66"/>
      <c r="AD20" s="32">
        <f t="shared" si="24"/>
        <v>0</v>
      </c>
      <c r="AE20" s="32" t="str">
        <f t="shared" si="25"/>
        <v/>
      </c>
      <c r="AF20" s="32" t="str">
        <f t="shared" si="26"/>
        <v/>
      </c>
      <c r="AG20" s="32"/>
      <c r="AH20" s="104"/>
      <c r="AI20" s="114"/>
    </row>
    <row r="21" spans="1:36" x14ac:dyDescent="0.25">
      <c r="A21" s="69" t="s">
        <v>54</v>
      </c>
      <c r="B21" s="101"/>
      <c r="C21" s="108"/>
      <c r="D21" s="109"/>
      <c r="E21" s="32"/>
      <c r="F21" s="32"/>
      <c r="G21" s="32"/>
      <c r="H21" s="33"/>
      <c r="I21" s="104"/>
      <c r="J21" s="110"/>
      <c r="K21" s="110"/>
      <c r="L21" s="110"/>
      <c r="M21" s="30"/>
      <c r="N21" s="30"/>
      <c r="P21" s="30"/>
      <c r="Z21" s="30"/>
      <c r="AA21" s="57" t="s">
        <v>48</v>
      </c>
      <c r="AB21" s="98">
        <v>3613</v>
      </c>
      <c r="AC21" s="66"/>
      <c r="AD21" s="32">
        <f t="shared" ref="AD21" si="27">IF(AG21&lt;&gt;"",AG21,3)*IF(AC21="A",4,IF(AC21="B",3,IF(AC21="C",2,IF(AC21="D",1,IF(AND(AC21&gt;=0,AC21&lt;=4,ISNUMBER(AC21)),AC21,0)))))</f>
        <v>0</v>
      </c>
      <c r="AE21" s="32" t="str">
        <f t="shared" ref="AE21" si="28">IF(OR(AC21="A",AC21="B",AC21="C",AC21="D",AC21="F",AND(AC21&gt;=0,AC21&lt;=4,ISNUMBER(AC21))),IF(AG21&lt;&gt;"",AG21,3),"")</f>
        <v/>
      </c>
      <c r="AF21" s="32" t="str">
        <f t="shared" ref="AF21" si="29">IF(OR(AC21="A",AC21="B",AC21="C",AC21="D",AC21="P",AND(AC21&gt;=0,AC21&lt;=4,ISNUMBER(AC21))),IF(AG21&lt;&gt;"",AG21,3),"")</f>
        <v/>
      </c>
      <c r="AG21" s="32"/>
      <c r="AH21" s="104"/>
      <c r="AI21" s="114"/>
    </row>
    <row r="22" spans="1:36" x14ac:dyDescent="0.25">
      <c r="A22" s="69" t="s">
        <v>34</v>
      </c>
      <c r="B22" s="101"/>
      <c r="C22" s="108"/>
      <c r="D22" s="109"/>
      <c r="E22" s="32"/>
      <c r="F22" s="32"/>
      <c r="G22" s="32"/>
      <c r="H22" s="32"/>
      <c r="I22" s="104"/>
      <c r="J22" s="110"/>
      <c r="K22" s="110"/>
      <c r="L22" s="110"/>
      <c r="M22" s="30"/>
      <c r="N22" s="30"/>
      <c r="P22" s="30"/>
      <c r="Q22" s="127"/>
      <c r="R22" s="128"/>
      <c r="S22" s="128"/>
      <c r="T22" s="128"/>
      <c r="U22" s="128"/>
      <c r="V22" s="128"/>
      <c r="W22" s="128"/>
      <c r="X22" s="22" t="s">
        <v>35</v>
      </c>
      <c r="Y22" s="30"/>
      <c r="Z22" s="30"/>
      <c r="AB22" s="23"/>
      <c r="AC22" s="60"/>
      <c r="AD22" s="39"/>
      <c r="AE22" s="39"/>
      <c r="AF22" s="39"/>
      <c r="AG22" s="39"/>
      <c r="AH22" s="61"/>
      <c r="AI22" s="61"/>
    </row>
    <row r="23" spans="1:36" x14ac:dyDescent="0.25">
      <c r="A23" s="54"/>
      <c r="B23" s="97"/>
      <c r="C23" s="117"/>
      <c r="D23" s="117"/>
      <c r="E23" s="32"/>
      <c r="F23" s="32"/>
      <c r="G23" s="32"/>
      <c r="H23" s="32"/>
      <c r="I23" s="118"/>
      <c r="J23" s="118"/>
      <c r="K23" s="118"/>
      <c r="L23" s="118"/>
      <c r="M23" s="30"/>
      <c r="N23" s="30"/>
      <c r="P23" s="30"/>
      <c r="Q23" s="34" t="s">
        <v>36</v>
      </c>
      <c r="R23" s="30"/>
      <c r="S23" s="30"/>
      <c r="T23" s="30"/>
      <c r="U23" s="30"/>
      <c r="V23" s="55"/>
      <c r="W23" s="30"/>
      <c r="X23" s="30"/>
      <c r="Y23" s="96"/>
      <c r="Z23" s="30"/>
      <c r="AA23" s="57"/>
      <c r="AD23" s="30"/>
      <c r="AE23" s="30"/>
      <c r="AF23" s="30"/>
      <c r="AG23" s="30"/>
      <c r="AH23" s="40"/>
      <c r="AI23" s="40"/>
    </row>
    <row r="24" spans="1:36" ht="15.6" thickBot="1" x14ac:dyDescent="0.3">
      <c r="A24" s="54"/>
      <c r="B24" s="52"/>
      <c r="C24" s="115"/>
      <c r="D24" s="115"/>
      <c r="E24" s="32"/>
      <c r="F24" s="32"/>
      <c r="G24" s="32"/>
      <c r="H24" s="32"/>
      <c r="I24" s="116"/>
      <c r="J24" s="116"/>
      <c r="K24" s="116"/>
      <c r="L24" s="116"/>
      <c r="M24" s="30"/>
      <c r="N24" s="30"/>
      <c r="P24" s="30"/>
      <c r="Q24" s="129">
        <f>SUM(G7:G20,V7:V20,AF8:AF21,AF33:AF36,G28:G43,O28:O43)</f>
        <v>0</v>
      </c>
      <c r="R24" s="129"/>
      <c r="S24" s="30" t="s">
        <v>37</v>
      </c>
      <c r="T24" s="30"/>
      <c r="U24" s="30"/>
      <c r="V24" s="30"/>
      <c r="W24" s="30"/>
      <c r="X24" s="30"/>
      <c r="Y24" s="30"/>
      <c r="Z24" s="30"/>
      <c r="AA24" s="56" t="s">
        <v>76</v>
      </c>
      <c r="AB24" s="95"/>
      <c r="AC24" s="68"/>
      <c r="AD24" s="32"/>
      <c r="AE24" s="32"/>
      <c r="AF24" s="32"/>
      <c r="AG24" s="32"/>
      <c r="AH24" s="67"/>
      <c r="AI24" s="33"/>
    </row>
    <row r="25" spans="1:36" ht="14.4" thickTop="1" thickBot="1" x14ac:dyDescent="0.3">
      <c r="A25" s="46" t="s">
        <v>78</v>
      </c>
      <c r="B25" s="39"/>
      <c r="C25" s="30"/>
      <c r="D25" s="30"/>
      <c r="I25" s="30"/>
      <c r="J25" s="30"/>
      <c r="K25" s="30"/>
      <c r="L25" s="30"/>
      <c r="M25" s="30"/>
      <c r="N25" s="30"/>
      <c r="P25" s="30"/>
      <c r="Q25" s="130" t="str">
        <f>IF(SUM(F7:F20,U7:U20,AE8:AE21,AE33:AE36,F28:F43,N28:N43)=0,"N/A",ROUNDDOWN(SUM(E7:E20,T7:T20,AD8:AD21,AD33:AD36,E28:E43,M28:M43)/SUM(F7:F20,U7:U20,AE8:AE21,AE33:AE36,F28:F43,N28:N43),2))</f>
        <v>N/A</v>
      </c>
      <c r="R25" s="130"/>
      <c r="S25" s="30" t="s">
        <v>38</v>
      </c>
      <c r="T25" s="30"/>
      <c r="U25" s="30"/>
      <c r="V25" s="30"/>
      <c r="W25" s="30"/>
      <c r="X25" s="30"/>
      <c r="Y25" s="30"/>
      <c r="AA25" s="67"/>
      <c r="AB25" s="95"/>
      <c r="AC25" s="68"/>
      <c r="AD25" s="32"/>
      <c r="AE25" s="32"/>
      <c r="AF25" s="32"/>
      <c r="AG25" s="32"/>
      <c r="AH25" s="119"/>
      <c r="AI25" s="120"/>
    </row>
    <row r="26" spans="1:36" ht="14.4" thickTop="1" thickBot="1" x14ac:dyDescent="0.3">
      <c r="A26" s="46" t="s">
        <v>40</v>
      </c>
      <c r="B26" s="39"/>
      <c r="C26" s="30"/>
      <c r="D26" s="30"/>
      <c r="I26" s="61" t="s">
        <v>66</v>
      </c>
      <c r="J26" s="58"/>
      <c r="K26" s="58"/>
      <c r="L26" s="58"/>
      <c r="M26" s="30"/>
      <c r="N26" s="30"/>
      <c r="P26" s="30"/>
      <c r="Q26" s="131">
        <f>SUMIF(B7:B20,"&gt;2999",G7:G20)+SUMIF(B28:B43,"&gt;2999",G28:G43)+SUMIF(J28:J43,"&gt;2999",O28:O43)+SUMIF(R7:R20,"&gt;2999",V7:V20)+SUMIF(AB8:AB21,"&gt;2999",AF8:AF21)+SUMIF(AB33:AB36,"&gt;2999",AF33:AF36)</f>
        <v>0</v>
      </c>
      <c r="R26" s="131"/>
      <c r="S26" s="57" t="s">
        <v>61</v>
      </c>
      <c r="T26" s="30"/>
      <c r="U26" s="30"/>
      <c r="V26" s="30"/>
      <c r="W26" s="30"/>
      <c r="X26" s="30"/>
      <c r="Y26" s="30"/>
      <c r="Z26" s="30"/>
      <c r="AA26" s="67"/>
      <c r="AB26" s="95"/>
      <c r="AC26" s="68"/>
      <c r="AD26" s="32"/>
      <c r="AE26" s="32"/>
      <c r="AF26" s="32"/>
      <c r="AG26" s="32"/>
      <c r="AH26" s="119"/>
      <c r="AI26" s="120"/>
    </row>
    <row r="27" spans="1:36" ht="14.4" thickTop="1" thickBot="1" x14ac:dyDescent="0.3">
      <c r="A27" s="48" t="s">
        <v>19</v>
      </c>
      <c r="B27" s="30"/>
      <c r="C27" s="30" t="s">
        <v>42</v>
      </c>
      <c r="D27" s="24" t="s">
        <v>43</v>
      </c>
      <c r="I27" s="30" t="s">
        <v>19</v>
      </c>
      <c r="J27" s="30"/>
      <c r="K27" s="30" t="s">
        <v>42</v>
      </c>
      <c r="L27" s="35" t="s">
        <v>43</v>
      </c>
      <c r="M27" s="50" t="s">
        <v>21</v>
      </c>
      <c r="N27" s="50" t="s">
        <v>22</v>
      </c>
      <c r="O27" s="50" t="s">
        <v>23</v>
      </c>
      <c r="P27" s="30"/>
      <c r="Q27" s="126">
        <f>SUMIF(B7:B20,"&gt;2999",F7:F20)+SUMIF(B28:B43,"&gt;2999",F28:F43)+SUMIF(J28:J43,"&gt;2999",N28:N43)+SUMIF(R7:R20,"&gt;2999",U7:U20)+SUMIF(AB8:AB21,"&gt;2999",AE8:AE21)+SUMIF(AB33:AB36,"&gt;2999",AE33:AE36)</f>
        <v>0</v>
      </c>
      <c r="R27" s="126"/>
      <c r="S27" s="94" t="s">
        <v>62</v>
      </c>
      <c r="W27" s="30"/>
      <c r="X27" s="30"/>
      <c r="Y27" s="30"/>
      <c r="AA27" s="67"/>
      <c r="AB27" s="95"/>
      <c r="AC27" s="68"/>
      <c r="AD27" s="32"/>
      <c r="AE27" s="32"/>
      <c r="AF27" s="32"/>
      <c r="AG27" s="32"/>
      <c r="AH27" s="119"/>
      <c r="AI27" s="120"/>
    </row>
    <row r="28" spans="1:36" ht="18" customHeight="1" thickBot="1" x14ac:dyDescent="0.3">
      <c r="A28" s="65"/>
      <c r="B28" s="62"/>
      <c r="C28" s="63"/>
      <c r="D28" s="36"/>
      <c r="E28" s="32">
        <f t="shared" ref="E28:E43" si="30">D28*IF(OR(C28="A",C28="RA"),4,IF(OR(C28="B",C28="RB"),3,IF(OR(C28="C",C28="RC"),2,IF(OR(C28="D",C28="RD"),1,IF(AND(C28&gt;=0,C28&lt;=4,ISNUMBER(C28)),C28,0)))))</f>
        <v>0</v>
      </c>
      <c r="F28" s="32" t="str">
        <f t="shared" ref="F28:F43" si="31">IF(OR(C28="",D28=""),"",IF(OR(C28="A",C28="B",C28="C",C28="D",C28="F",C28="RA",C28="RB",C28="RC",C28="RD",C28="RF",AND(C28&gt;=0,C28&lt;=4,ISNUMBER(C28))),D28,""))</f>
        <v/>
      </c>
      <c r="G28" s="32" t="str">
        <f t="shared" ref="G28:G43" si="32">IF(OR(C28="",D28=""),"",IF(OR(C28="A",C28="B",C28="C",C28="D",C28="P",AND(C28&gt;=0,C28&lt;=4,ISNUMBER(C28))),D28,""))</f>
        <v/>
      </c>
      <c r="H28" s="37"/>
      <c r="I28" s="65"/>
      <c r="J28" s="62"/>
      <c r="K28" s="63"/>
      <c r="L28" s="36"/>
      <c r="M28" s="32">
        <f t="shared" ref="M28:M43" si="33">L28*IF(OR(K28="A",K28="RA"),4,IF(OR(K28="B",K28="RB"),3,IF(OR(K28="C",K28="RC"),2,IF(OR(K28="D",K28="RD"),1,IF(AND(K28&gt;=0,K28=4,ISNUMBER(K28)),K28,0)))))</f>
        <v>0</v>
      </c>
      <c r="N28" s="32" t="str">
        <f t="shared" ref="N28:N43" si="34">IF(OR(K28="",L28=""),"",IF(OR(K28="A",K28="B",K28="C",K28="D",K28="F",K28="RA",K28="RB",K28="RC",K28="RD",K28="RF",AND(K28&gt;=0,K28&lt;=4,ISNUMBER(K28))),L28,""))</f>
        <v/>
      </c>
      <c r="O28" s="32" t="str">
        <f t="shared" ref="O28:O43" si="35">IF(OR(K28="",L28=""),"",IF(OR(K28="A",K28="B",K28="C",K28="D",K28="P",AND(K28&gt;=0,K28&lt;=4,ISNUMBER(K28))),L28,""))</f>
        <v/>
      </c>
      <c r="P28" s="32"/>
      <c r="Q28" s="132">
        <f>SUMIF(B7:B20,"&gt;2999",E7:E20)+SUMIF(B28:B43,"&gt;2999",E28:E43)+SUMIF(J28:J43,"&gt;2999",M28:M43)+SUMIF(R7:R20,"&gt;2999",T7:T20)+SUMIF(AB8:AB21,"&gt;2999",AD8:AD21)+SUMIF(AB33:AB36,"&gt;2999",AD33:AD36)</f>
        <v>0</v>
      </c>
      <c r="R28" s="132"/>
      <c r="S28" s="22" t="s">
        <v>39</v>
      </c>
      <c r="T28" s="30"/>
      <c r="U28" s="30"/>
      <c r="V28" s="30"/>
      <c r="W28" s="30"/>
      <c r="X28" s="30"/>
      <c r="Y28" s="30"/>
      <c r="Z28" s="30"/>
      <c r="AA28" s="67"/>
      <c r="AB28" s="95"/>
      <c r="AC28" s="68"/>
      <c r="AD28" s="32"/>
      <c r="AE28" s="32"/>
      <c r="AF28" s="32"/>
      <c r="AG28" s="32"/>
      <c r="AH28" s="120"/>
      <c r="AI28" s="120"/>
      <c r="AJ28" s="87"/>
    </row>
    <row r="29" spans="1:36" ht="13.8" thickBot="1" x14ac:dyDescent="0.3">
      <c r="A29" s="65"/>
      <c r="B29" s="62"/>
      <c r="C29" s="63"/>
      <c r="D29" s="36"/>
      <c r="E29" s="32">
        <f t="shared" si="30"/>
        <v>0</v>
      </c>
      <c r="F29" s="32" t="str">
        <f t="shared" si="31"/>
        <v/>
      </c>
      <c r="G29" s="32" t="str">
        <f t="shared" si="32"/>
        <v/>
      </c>
      <c r="H29" s="38"/>
      <c r="I29" s="65"/>
      <c r="J29" s="62"/>
      <c r="K29" s="63"/>
      <c r="L29" s="36"/>
      <c r="M29" s="32">
        <f t="shared" si="33"/>
        <v>0</v>
      </c>
      <c r="N29" s="32" t="str">
        <f t="shared" si="34"/>
        <v/>
      </c>
      <c r="O29" s="32" t="str">
        <f t="shared" si="35"/>
        <v/>
      </c>
      <c r="P29" s="32"/>
      <c r="Q29" s="123" t="str">
        <f>IF(SUM(Q28)=0,"N/A",Q28/Q27)</f>
        <v>N/A</v>
      </c>
      <c r="R29" s="123"/>
      <c r="S29" s="30" t="s">
        <v>41</v>
      </c>
      <c r="T29" s="30"/>
      <c r="U29" s="30"/>
      <c r="V29" s="30"/>
      <c r="W29" s="30"/>
      <c r="X29" s="30"/>
      <c r="Y29" s="30"/>
      <c r="Z29" s="30"/>
      <c r="AA29" s="52"/>
      <c r="AB29" s="93"/>
      <c r="AC29" s="68"/>
      <c r="AD29" s="32"/>
      <c r="AE29" s="32"/>
      <c r="AF29" s="32"/>
      <c r="AG29" s="32"/>
      <c r="AH29" s="120"/>
      <c r="AI29" s="120"/>
    </row>
    <row r="30" spans="1:36" ht="16.2" thickTop="1" thickBot="1" x14ac:dyDescent="0.3">
      <c r="A30" s="65"/>
      <c r="B30" s="62"/>
      <c r="C30" s="63"/>
      <c r="D30" s="36"/>
      <c r="E30" s="32">
        <f t="shared" si="30"/>
        <v>0</v>
      </c>
      <c r="F30" s="32" t="str">
        <f t="shared" si="31"/>
        <v/>
      </c>
      <c r="G30" s="32" t="str">
        <f t="shared" si="32"/>
        <v/>
      </c>
      <c r="H30" s="38"/>
      <c r="I30" s="65"/>
      <c r="J30" s="62"/>
      <c r="K30" s="63"/>
      <c r="L30" s="36"/>
      <c r="M30" s="32">
        <f t="shared" si="33"/>
        <v>0</v>
      </c>
      <c r="N30" s="32" t="str">
        <f t="shared" si="34"/>
        <v/>
      </c>
      <c r="O30" s="32" t="str">
        <f t="shared" si="35"/>
        <v/>
      </c>
      <c r="P30" s="32"/>
      <c r="Q30" s="124"/>
      <c r="R30" s="124"/>
      <c r="S30" s="22" t="s">
        <v>44</v>
      </c>
      <c r="T30" s="30"/>
      <c r="U30" s="30"/>
      <c r="V30" s="30"/>
      <c r="W30" s="30"/>
      <c r="X30" s="30"/>
      <c r="Y30" s="30"/>
      <c r="Z30" s="30"/>
      <c r="AA30" s="56"/>
      <c r="AB30" s="93"/>
      <c r="AC30" s="68"/>
      <c r="AD30" s="32"/>
      <c r="AE30" s="32"/>
      <c r="AF30" s="32"/>
      <c r="AG30" s="32"/>
      <c r="AH30" s="119"/>
      <c r="AI30" s="120"/>
    </row>
    <row r="31" spans="1:36" ht="16.8" thickTop="1" thickBot="1" x14ac:dyDescent="0.35">
      <c r="A31" s="65"/>
      <c r="B31" s="62"/>
      <c r="C31" s="63"/>
      <c r="D31" s="36"/>
      <c r="E31" s="32">
        <f t="shared" si="30"/>
        <v>0</v>
      </c>
      <c r="F31" s="32" t="str">
        <f t="shared" si="31"/>
        <v/>
      </c>
      <c r="G31" s="32" t="str">
        <f t="shared" si="32"/>
        <v/>
      </c>
      <c r="H31" s="38"/>
      <c r="I31" s="65"/>
      <c r="J31" s="62"/>
      <c r="K31" s="63"/>
      <c r="L31" s="36"/>
      <c r="M31" s="32">
        <f t="shared" si="33"/>
        <v>0</v>
      </c>
      <c r="N31" s="32" t="str">
        <f t="shared" si="34"/>
        <v/>
      </c>
      <c r="O31" s="32" t="str">
        <f t="shared" si="35"/>
        <v/>
      </c>
      <c r="P31" s="32"/>
      <c r="Q31" s="125">
        <v>125</v>
      </c>
      <c r="R31" s="125"/>
      <c r="S31" s="30" t="s">
        <v>45</v>
      </c>
      <c r="T31" s="30"/>
      <c r="U31" s="30"/>
      <c r="V31" s="30"/>
      <c r="W31" s="30"/>
      <c r="X31" s="30"/>
      <c r="Y31" s="30"/>
      <c r="Z31" s="30"/>
      <c r="AA31" s="57"/>
      <c r="AB31" s="93"/>
      <c r="AC31" s="68"/>
      <c r="AD31" s="32"/>
      <c r="AE31" s="32"/>
      <c r="AF31" s="32"/>
      <c r="AG31" s="67"/>
      <c r="AH31" s="67"/>
      <c r="AI31" s="33"/>
    </row>
    <row r="32" spans="1:36" ht="17.25" customHeight="1" thickBot="1" x14ac:dyDescent="0.3">
      <c r="A32" s="65"/>
      <c r="B32" s="62"/>
      <c r="C32" s="63"/>
      <c r="D32" s="36"/>
      <c r="E32" s="32">
        <f t="shared" si="30"/>
        <v>0</v>
      </c>
      <c r="F32" s="32" t="str">
        <f t="shared" si="31"/>
        <v/>
      </c>
      <c r="G32" s="32" t="str">
        <f t="shared" si="32"/>
        <v/>
      </c>
      <c r="H32" s="38"/>
      <c r="I32" s="65"/>
      <c r="J32" s="62"/>
      <c r="K32" s="63"/>
      <c r="L32" s="36"/>
      <c r="M32" s="32">
        <f t="shared" si="33"/>
        <v>0</v>
      </c>
      <c r="N32" s="32" t="str">
        <f t="shared" si="34"/>
        <v/>
      </c>
      <c r="O32" s="32" t="str">
        <f t="shared" si="35"/>
        <v/>
      </c>
      <c r="P32" s="32"/>
      <c r="Q32" s="39" t="s">
        <v>46</v>
      </c>
      <c r="R32" s="30"/>
      <c r="S32" s="30"/>
      <c r="T32" s="30"/>
      <c r="U32" s="30"/>
      <c r="V32" s="30"/>
      <c r="W32" s="30"/>
      <c r="X32" s="30"/>
      <c r="Y32" s="30"/>
      <c r="Z32" s="30"/>
      <c r="AA32" s="67"/>
      <c r="AB32" s="93"/>
      <c r="AC32" s="68"/>
      <c r="AD32" s="32"/>
      <c r="AE32" s="32"/>
      <c r="AF32" s="32"/>
      <c r="AG32" s="32"/>
      <c r="AH32" s="120"/>
      <c r="AI32" s="120"/>
    </row>
    <row r="33" spans="1:35" ht="13.8" thickBot="1" x14ac:dyDescent="0.3">
      <c r="A33" s="65"/>
      <c r="B33" s="62"/>
      <c r="C33" s="63"/>
      <c r="D33" s="36"/>
      <c r="E33" s="32">
        <f t="shared" si="30"/>
        <v>0</v>
      </c>
      <c r="F33" s="32" t="str">
        <f t="shared" si="31"/>
        <v/>
      </c>
      <c r="G33" s="32" t="str">
        <f t="shared" si="32"/>
        <v/>
      </c>
      <c r="H33" s="38"/>
      <c r="I33" s="65"/>
      <c r="J33" s="62"/>
      <c r="K33" s="63"/>
      <c r="L33" s="36"/>
      <c r="M33" s="32">
        <f t="shared" si="33"/>
        <v>0</v>
      </c>
      <c r="N33" s="32" t="str">
        <f t="shared" si="34"/>
        <v/>
      </c>
      <c r="O33" s="32" t="str">
        <f t="shared" si="35"/>
        <v/>
      </c>
      <c r="P33" s="32"/>
      <c r="Q33" s="30"/>
      <c r="R33" s="30"/>
      <c r="S33" s="30"/>
      <c r="T33" s="30"/>
      <c r="U33" s="30"/>
      <c r="V33" s="30"/>
      <c r="W33" s="30"/>
      <c r="X33" s="30"/>
      <c r="Y33" s="30"/>
      <c r="Z33" s="30"/>
      <c r="AA33" s="67"/>
      <c r="AB33" s="70"/>
      <c r="AC33" s="64"/>
      <c r="AD33" s="32">
        <f t="shared" ref="AD33:AD35" si="36">IF(AG33&lt;&gt;"",AG33,3)*IF(AC33="A",4,IF(AC33="B",3,IF(AC33="C",2,IF(AC33="D",1,IF(AND(AC33&gt;=0,AC33&lt;=4,ISNUMBER(AC33)),AC33,0)))))</f>
        <v>0</v>
      </c>
      <c r="AE33" s="32" t="str">
        <f t="shared" ref="AE33:AE35" si="37">IF(OR(AC33="A",AC33="B",AC33="C",AC33="D",AC33="F",AND(AC33&gt;=0,AC33&lt;=4,ISNUMBER(AC33))),IF(AG33&lt;&gt;"",AG33,3),"")</f>
        <v/>
      </c>
      <c r="AF33" s="32" t="str">
        <f t="shared" ref="AF33:AF35" si="38">IF(OR(AC33="A",AC33="B",AC33="C",AC33="D",AC33="P",AND(AC33&gt;=0,AC33&lt;=4,ISNUMBER(AC33))),IF(AG33&lt;&gt;"",AG33,3),"")</f>
        <v/>
      </c>
      <c r="AG33" s="32"/>
      <c r="AH33" s="105"/>
      <c r="AI33" s="105"/>
    </row>
    <row r="34" spans="1:35" ht="13.8" thickBot="1" x14ac:dyDescent="0.3">
      <c r="A34" s="65"/>
      <c r="B34" s="62"/>
      <c r="C34" s="63"/>
      <c r="D34" s="36"/>
      <c r="E34" s="32">
        <f t="shared" si="30"/>
        <v>0</v>
      </c>
      <c r="F34" s="32" t="str">
        <f t="shared" si="31"/>
        <v/>
      </c>
      <c r="G34" s="32" t="str">
        <f t="shared" si="32"/>
        <v/>
      </c>
      <c r="H34" s="38"/>
      <c r="I34" s="65"/>
      <c r="J34" s="62"/>
      <c r="K34" s="63"/>
      <c r="L34" s="36"/>
      <c r="M34" s="32">
        <f t="shared" si="33"/>
        <v>0</v>
      </c>
      <c r="N34" s="32" t="str">
        <f t="shared" si="34"/>
        <v/>
      </c>
      <c r="O34" s="32" t="str">
        <f t="shared" si="35"/>
        <v/>
      </c>
      <c r="P34" s="32"/>
      <c r="Q34" s="30"/>
      <c r="R34" s="30"/>
      <c r="S34" s="30"/>
      <c r="T34" s="30"/>
      <c r="U34" s="30"/>
      <c r="V34" s="30"/>
      <c r="W34" s="30"/>
      <c r="X34" s="30"/>
      <c r="Y34" s="30"/>
      <c r="Z34" s="30"/>
      <c r="AA34" s="67"/>
      <c r="AB34" s="70"/>
      <c r="AC34" s="64"/>
      <c r="AD34" s="32">
        <f t="shared" ref="AD34" si="39">IF(AG34&lt;&gt;"",AG34,3)*IF(AC34="A",4,IF(AC34="B",3,IF(AC34="C",2,IF(AC34="D",1,IF(AND(AC34&gt;=0,AC34&lt;=4,ISNUMBER(AC34)),AC34,0)))))</f>
        <v>0</v>
      </c>
      <c r="AE34" s="32" t="str">
        <f t="shared" ref="AE34" si="40">IF(OR(AC34="A",AC34="B",AC34="C",AC34="D",AC34="F",AND(AC34&gt;=0,AC34&lt;=4,ISNUMBER(AC34))),IF(AG34&lt;&gt;"",AG34,3),"")</f>
        <v/>
      </c>
      <c r="AF34" s="32" t="str">
        <f t="shared" ref="AF34" si="41">IF(OR(AC34="A",AC34="B",AC34="C",AC34="D",AC34="P",AND(AC34&gt;=0,AC34&lt;=4,ISNUMBER(AC34))),IF(AG34&lt;&gt;"",AG34,3),"")</f>
        <v/>
      </c>
      <c r="AG34" s="32"/>
      <c r="AH34" s="105"/>
      <c r="AI34" s="105"/>
    </row>
    <row r="35" spans="1:35" ht="13.8" thickBot="1" x14ac:dyDescent="0.3">
      <c r="A35" s="65"/>
      <c r="B35" s="62"/>
      <c r="C35" s="63"/>
      <c r="D35" s="36"/>
      <c r="E35" s="32">
        <f t="shared" si="30"/>
        <v>0</v>
      </c>
      <c r="F35" s="32" t="str">
        <f t="shared" si="31"/>
        <v/>
      </c>
      <c r="G35" s="32" t="str">
        <f t="shared" si="32"/>
        <v/>
      </c>
      <c r="H35" s="38"/>
      <c r="I35" s="65"/>
      <c r="J35" s="62"/>
      <c r="K35" s="63"/>
      <c r="L35" s="36"/>
      <c r="M35" s="32">
        <f t="shared" si="33"/>
        <v>0</v>
      </c>
      <c r="N35" s="32" t="str">
        <f t="shared" si="34"/>
        <v/>
      </c>
      <c r="O35" s="32" t="str">
        <f t="shared" si="35"/>
        <v/>
      </c>
      <c r="P35" s="32"/>
      <c r="Q35" s="30"/>
      <c r="R35" s="30"/>
      <c r="S35" s="30"/>
      <c r="T35" s="30"/>
      <c r="U35" s="30"/>
      <c r="V35" s="30"/>
      <c r="W35" s="30"/>
      <c r="X35" s="30"/>
      <c r="Y35" s="30"/>
      <c r="Z35" s="30"/>
      <c r="AA35" s="67"/>
      <c r="AB35" s="70"/>
      <c r="AC35" s="64"/>
      <c r="AD35" s="32">
        <f t="shared" si="36"/>
        <v>0</v>
      </c>
      <c r="AE35" s="32" t="str">
        <f t="shared" si="37"/>
        <v/>
      </c>
      <c r="AF35" s="32" t="str">
        <f t="shared" si="38"/>
        <v/>
      </c>
      <c r="AG35" s="32"/>
      <c r="AH35" s="105"/>
      <c r="AI35" s="105"/>
    </row>
    <row r="36" spans="1:35" ht="13.8" thickBot="1" x14ac:dyDescent="0.3">
      <c r="A36" s="65"/>
      <c r="B36" s="62"/>
      <c r="C36" s="63"/>
      <c r="D36" s="36"/>
      <c r="E36" s="32">
        <f t="shared" si="30"/>
        <v>0</v>
      </c>
      <c r="F36" s="32" t="str">
        <f t="shared" si="31"/>
        <v/>
      </c>
      <c r="G36" s="32" t="str">
        <f t="shared" si="32"/>
        <v/>
      </c>
      <c r="H36" s="38"/>
      <c r="I36" s="65"/>
      <c r="J36" s="62"/>
      <c r="K36" s="63"/>
      <c r="L36" s="36"/>
      <c r="M36" s="32">
        <f t="shared" si="33"/>
        <v>0</v>
      </c>
      <c r="N36" s="32" t="str">
        <f t="shared" si="34"/>
        <v/>
      </c>
      <c r="O36" s="32" t="str">
        <f t="shared" si="35"/>
        <v/>
      </c>
      <c r="P36" s="32"/>
      <c r="Q36" s="30"/>
      <c r="R36" s="30"/>
      <c r="S36" s="30"/>
      <c r="T36" s="30"/>
      <c r="U36" s="30"/>
      <c r="V36" s="30"/>
      <c r="W36" s="30"/>
      <c r="X36" s="30"/>
      <c r="Y36" s="30"/>
      <c r="Z36" s="30"/>
      <c r="AA36" s="67"/>
      <c r="AB36" s="70"/>
      <c r="AC36" s="64"/>
      <c r="AD36" s="32">
        <f t="shared" ref="AD36" si="42">IF(AG36&lt;&gt;"",AG36,3)*IF(AC36="A",4,IF(AC36="B",3,IF(AC36="C",2,IF(AC36="D",1,IF(AND(AC36&gt;=0,AC36&lt;=4,ISNUMBER(AC36)),AC36,0)))))</f>
        <v>0</v>
      </c>
      <c r="AE36" s="32" t="str">
        <f t="shared" ref="AE36" si="43">IF(OR(AC36="A",AC36="B",AC36="C",AC36="D",AC36="F",AND(AC36&gt;=0,AC36&lt;=4,ISNUMBER(AC36))),IF(AG36&lt;&gt;"",AG36,3),"")</f>
        <v/>
      </c>
      <c r="AF36" s="32" t="str">
        <f t="shared" ref="AF36" si="44">IF(OR(AC36="A",AC36="B",AC36="C",AC36="D",AC36="P",AND(AC36&gt;=0,AC36&lt;=4,ISNUMBER(AC36))),IF(AG36&lt;&gt;"",AG36,3),"")</f>
        <v/>
      </c>
      <c r="AG36" s="32"/>
      <c r="AH36" s="105"/>
      <c r="AI36" s="105"/>
    </row>
    <row r="37" spans="1:35" ht="13.8" thickBot="1" x14ac:dyDescent="0.3">
      <c r="A37" s="65"/>
      <c r="B37" s="62"/>
      <c r="C37" s="63"/>
      <c r="D37" s="36"/>
      <c r="E37" s="32">
        <f t="shared" si="30"/>
        <v>0</v>
      </c>
      <c r="F37" s="32" t="str">
        <f t="shared" si="31"/>
        <v/>
      </c>
      <c r="G37" s="32" t="str">
        <f t="shared" si="32"/>
        <v/>
      </c>
      <c r="H37" s="38"/>
      <c r="I37" s="65"/>
      <c r="J37" s="62"/>
      <c r="K37" s="63"/>
      <c r="L37" s="36"/>
      <c r="M37" s="32">
        <f t="shared" si="33"/>
        <v>0</v>
      </c>
      <c r="N37" s="32" t="str">
        <f t="shared" si="34"/>
        <v/>
      </c>
      <c r="O37" s="32" t="str">
        <f t="shared" si="35"/>
        <v/>
      </c>
      <c r="P37" s="32"/>
      <c r="Q37" s="30"/>
      <c r="R37" s="30"/>
      <c r="S37" s="30"/>
      <c r="T37" s="30"/>
      <c r="U37" s="30"/>
      <c r="V37" s="30"/>
      <c r="W37" s="30"/>
      <c r="X37" s="30"/>
      <c r="Y37" s="30"/>
      <c r="Z37" s="30"/>
      <c r="AA37" s="67"/>
      <c r="AB37" s="30"/>
      <c r="AC37" s="35"/>
      <c r="AD37" s="30"/>
      <c r="AE37" s="30"/>
      <c r="AF37" s="30"/>
      <c r="AG37" s="30"/>
      <c r="AH37" s="122"/>
      <c r="AI37" s="122"/>
    </row>
    <row r="38" spans="1:35" ht="13.8" thickBot="1" x14ac:dyDescent="0.3">
      <c r="A38" s="65"/>
      <c r="B38" s="62"/>
      <c r="C38" s="63"/>
      <c r="D38" s="36"/>
      <c r="E38" s="32">
        <f t="shared" si="30"/>
        <v>0</v>
      </c>
      <c r="F38" s="32" t="str">
        <f t="shared" si="31"/>
        <v/>
      </c>
      <c r="G38" s="32" t="str">
        <f t="shared" si="32"/>
        <v/>
      </c>
      <c r="H38" s="38"/>
      <c r="I38" s="65"/>
      <c r="J38" s="62"/>
      <c r="K38" s="63"/>
      <c r="L38" s="36"/>
      <c r="M38" s="32">
        <f t="shared" si="33"/>
        <v>0</v>
      </c>
      <c r="N38" s="32" t="str">
        <f t="shared" si="34"/>
        <v/>
      </c>
      <c r="O38" s="32" t="str">
        <f t="shared" si="35"/>
        <v/>
      </c>
      <c r="P38" s="32"/>
      <c r="Q38" s="30"/>
      <c r="R38" s="30"/>
      <c r="S38" s="30"/>
      <c r="T38" s="30"/>
      <c r="U38" s="30"/>
      <c r="V38" s="30"/>
      <c r="W38" s="30"/>
      <c r="X38" s="30"/>
      <c r="Y38" s="30"/>
      <c r="Z38" s="30"/>
      <c r="AA38" s="30"/>
      <c r="AB38" s="35"/>
      <c r="AC38" s="35"/>
      <c r="AD38" s="30"/>
      <c r="AE38" s="30"/>
      <c r="AF38" s="30"/>
      <c r="AG38" s="30"/>
      <c r="AH38" s="121"/>
      <c r="AI38" s="121"/>
    </row>
    <row r="39" spans="1:35" ht="13.8" thickBot="1" x14ac:dyDescent="0.3">
      <c r="A39" s="65"/>
      <c r="B39" s="62"/>
      <c r="C39" s="63"/>
      <c r="D39" s="36"/>
      <c r="E39" s="32">
        <f t="shared" si="30"/>
        <v>0</v>
      </c>
      <c r="F39" s="32" t="str">
        <f t="shared" si="31"/>
        <v/>
      </c>
      <c r="G39" s="32" t="str">
        <f t="shared" si="32"/>
        <v/>
      </c>
      <c r="H39" s="38"/>
      <c r="I39" s="65"/>
      <c r="J39" s="62"/>
      <c r="K39" s="63"/>
      <c r="L39" s="36"/>
      <c r="M39" s="32">
        <f t="shared" si="33"/>
        <v>0</v>
      </c>
      <c r="N39" s="32" t="str">
        <f t="shared" si="34"/>
        <v/>
      </c>
      <c r="O39" s="32" t="str">
        <f t="shared" si="35"/>
        <v/>
      </c>
      <c r="P39" s="32"/>
      <c r="Q39" s="30"/>
      <c r="R39" s="30"/>
      <c r="S39" s="30"/>
      <c r="T39" s="30"/>
      <c r="U39" s="30"/>
      <c r="V39" s="30"/>
      <c r="W39" s="30"/>
      <c r="X39" s="30"/>
      <c r="Y39" s="30"/>
      <c r="Z39" s="30"/>
      <c r="AA39" s="30"/>
      <c r="AB39" s="30"/>
      <c r="AC39" s="30"/>
      <c r="AD39" s="30"/>
      <c r="AE39" s="30"/>
      <c r="AF39" s="30"/>
      <c r="AG39" s="30"/>
      <c r="AH39" s="30"/>
      <c r="AI39" s="30"/>
    </row>
    <row r="40" spans="1:35" ht="13.8" thickBot="1" x14ac:dyDescent="0.3">
      <c r="A40" s="65"/>
      <c r="B40" s="62"/>
      <c r="C40" s="63"/>
      <c r="D40" s="36"/>
      <c r="E40" s="32">
        <f t="shared" si="30"/>
        <v>0</v>
      </c>
      <c r="F40" s="32" t="str">
        <f t="shared" si="31"/>
        <v/>
      </c>
      <c r="G40" s="32" t="str">
        <f t="shared" si="32"/>
        <v/>
      </c>
      <c r="H40" s="38"/>
      <c r="I40" s="65"/>
      <c r="J40" s="62"/>
      <c r="K40" s="63"/>
      <c r="L40" s="36"/>
      <c r="M40" s="32">
        <f t="shared" si="33"/>
        <v>0</v>
      </c>
      <c r="N40" s="32" t="str">
        <f t="shared" si="34"/>
        <v/>
      </c>
      <c r="O40" s="32" t="str">
        <f t="shared" si="35"/>
        <v/>
      </c>
      <c r="P40" s="32"/>
      <c r="Q40" s="30"/>
      <c r="R40" s="30"/>
      <c r="S40" s="30"/>
      <c r="T40" s="30"/>
      <c r="U40" s="30"/>
      <c r="V40" s="30"/>
      <c r="W40" s="30"/>
      <c r="X40" s="30"/>
      <c r="Y40" s="30"/>
      <c r="Z40" s="30"/>
      <c r="AA40" s="30"/>
      <c r="AB40" s="30"/>
      <c r="AC40" s="30"/>
      <c r="AD40" s="30"/>
      <c r="AE40" s="30"/>
      <c r="AF40" s="30"/>
      <c r="AG40" s="30"/>
      <c r="AH40" s="30"/>
      <c r="AI40" s="30"/>
    </row>
    <row r="41" spans="1:35" ht="13.8" thickBot="1" x14ac:dyDescent="0.3">
      <c r="A41" s="65"/>
      <c r="B41" s="62"/>
      <c r="C41" s="63"/>
      <c r="D41" s="36"/>
      <c r="E41" s="32">
        <f t="shared" si="30"/>
        <v>0</v>
      </c>
      <c r="F41" s="32" t="str">
        <f t="shared" si="31"/>
        <v/>
      </c>
      <c r="G41" s="32" t="str">
        <f t="shared" si="32"/>
        <v/>
      </c>
      <c r="H41" s="38"/>
      <c r="I41" s="65"/>
      <c r="J41" s="62"/>
      <c r="K41" s="63"/>
      <c r="L41" s="36"/>
      <c r="M41" s="32">
        <f t="shared" si="33"/>
        <v>0</v>
      </c>
      <c r="N41" s="32" t="str">
        <f t="shared" si="34"/>
        <v/>
      </c>
      <c r="O41" s="32" t="str">
        <f t="shared" si="35"/>
        <v/>
      </c>
      <c r="P41" s="32"/>
      <c r="Q41" s="30"/>
      <c r="R41" s="30"/>
      <c r="S41" s="30"/>
      <c r="T41" s="30"/>
      <c r="U41" s="30"/>
      <c r="V41" s="30"/>
      <c r="W41" s="30"/>
      <c r="X41" s="30"/>
      <c r="Y41" s="30"/>
      <c r="Z41" s="30"/>
      <c r="AA41" s="30"/>
      <c r="AB41" s="30"/>
      <c r="AC41" s="30"/>
      <c r="AD41" s="30"/>
      <c r="AE41" s="30"/>
      <c r="AF41" s="30"/>
      <c r="AG41" s="30"/>
      <c r="AH41" s="30"/>
      <c r="AI41" s="30"/>
    </row>
    <row r="42" spans="1:35" ht="13.8" thickBot="1" x14ac:dyDescent="0.3">
      <c r="A42" s="65"/>
      <c r="B42" s="62"/>
      <c r="C42" s="63"/>
      <c r="D42" s="36"/>
      <c r="E42" s="32">
        <f t="shared" si="30"/>
        <v>0</v>
      </c>
      <c r="F42" s="32" t="str">
        <f t="shared" si="31"/>
        <v/>
      </c>
      <c r="G42" s="32" t="str">
        <f t="shared" si="32"/>
        <v/>
      </c>
      <c r="H42" s="38"/>
      <c r="I42" s="65"/>
      <c r="J42" s="62"/>
      <c r="K42" s="63"/>
      <c r="L42" s="36"/>
      <c r="M42" s="32">
        <f t="shared" si="33"/>
        <v>0</v>
      </c>
      <c r="N42" s="32" t="str">
        <f t="shared" si="34"/>
        <v/>
      </c>
      <c r="O42" s="32" t="str">
        <f t="shared" si="35"/>
        <v/>
      </c>
      <c r="P42" s="32"/>
      <c r="Z42" s="30"/>
      <c r="AA42" s="30"/>
      <c r="AB42" s="30"/>
      <c r="AC42" s="30"/>
      <c r="AD42" s="30"/>
      <c r="AE42" s="30"/>
      <c r="AF42" s="30"/>
      <c r="AG42" s="30"/>
      <c r="AH42" s="30"/>
      <c r="AI42" s="30"/>
    </row>
    <row r="43" spans="1:35" x14ac:dyDescent="0.25">
      <c r="A43" s="65"/>
      <c r="B43" s="62"/>
      <c r="C43" s="63"/>
      <c r="D43" s="36"/>
      <c r="E43" s="32">
        <f t="shared" si="30"/>
        <v>0</v>
      </c>
      <c r="F43" s="32" t="str">
        <f t="shared" si="31"/>
        <v/>
      </c>
      <c r="G43" s="32" t="str">
        <f t="shared" si="32"/>
        <v/>
      </c>
      <c r="H43" s="38"/>
      <c r="I43" s="65"/>
      <c r="J43" s="62"/>
      <c r="K43" s="63"/>
      <c r="L43" s="36"/>
      <c r="M43" s="32">
        <f t="shared" si="33"/>
        <v>0</v>
      </c>
      <c r="N43" s="32" t="str">
        <f t="shared" si="34"/>
        <v/>
      </c>
      <c r="O43" s="32" t="str">
        <f t="shared" si="35"/>
        <v/>
      </c>
      <c r="P43" s="32"/>
      <c r="Z43" s="30"/>
      <c r="AA43" s="30"/>
    </row>
    <row r="44" spans="1:35" ht="24.9" customHeight="1" x14ac:dyDescent="0.25">
      <c r="M44" s="32"/>
      <c r="N44" s="32"/>
      <c r="O44" s="32"/>
      <c r="P44" s="32"/>
      <c r="Z44" s="30"/>
      <c r="AA44" s="30"/>
    </row>
    <row r="45" spans="1:35" x14ac:dyDescent="0.25">
      <c r="AA45" s="30"/>
    </row>
  </sheetData>
  <sheetProtection algorithmName="SHA-512" hashValue="1J1oJFUU1OY0SleUbQ1CPeb7ZxFSQIh14KzWAW6IZ09tixRRnBVRAh2REbMvGDFTHouPcXouiJZ7QXLuB5KZuQ==" saltValue="U/QHJzP6AHGvMazhcom8mw==" spinCount="100000" sheet="1" objects="1" scenarios="1"/>
  <mergeCells count="89">
    <mergeCell ref="Q29:R29"/>
    <mergeCell ref="Q30:R30"/>
    <mergeCell ref="Q31:R31"/>
    <mergeCell ref="X17:Y17"/>
    <mergeCell ref="X18:Y18"/>
    <mergeCell ref="X19:Y19"/>
    <mergeCell ref="Q27:R27"/>
    <mergeCell ref="Q22:W22"/>
    <mergeCell ref="Q24:R24"/>
    <mergeCell ref="Q25:R25"/>
    <mergeCell ref="Q26:R26"/>
    <mergeCell ref="Q28:R28"/>
    <mergeCell ref="AH38:AI38"/>
    <mergeCell ref="AH36:AI36"/>
    <mergeCell ref="AH37:AI37"/>
    <mergeCell ref="AH32:AI32"/>
    <mergeCell ref="AH33:AI33"/>
    <mergeCell ref="AH35:AI35"/>
    <mergeCell ref="AH34:AI34"/>
    <mergeCell ref="AH11:AI11"/>
    <mergeCell ref="AH25:AI25"/>
    <mergeCell ref="AH27:AI27"/>
    <mergeCell ref="AH30:AI30"/>
    <mergeCell ref="AH29:AI29"/>
    <mergeCell ref="AH28:AI28"/>
    <mergeCell ref="AH26:AI26"/>
    <mergeCell ref="X16:Y16"/>
    <mergeCell ref="AH18:AI18"/>
    <mergeCell ref="X12:Y12"/>
    <mergeCell ref="AH21:AI21"/>
    <mergeCell ref="AH16:AI16"/>
    <mergeCell ref="AH17:AI17"/>
    <mergeCell ref="AH19:AI19"/>
    <mergeCell ref="AH20:AI20"/>
    <mergeCell ref="X15:Y15"/>
    <mergeCell ref="AH14:AI14"/>
    <mergeCell ref="AH15:AI15"/>
    <mergeCell ref="X20:Y20"/>
    <mergeCell ref="AH13:AI13"/>
    <mergeCell ref="C22:D22"/>
    <mergeCell ref="I22:L22"/>
    <mergeCell ref="C24:D24"/>
    <mergeCell ref="I24:L24"/>
    <mergeCell ref="C23:D23"/>
    <mergeCell ref="I23:L23"/>
    <mergeCell ref="C16:D16"/>
    <mergeCell ref="I16:L16"/>
    <mergeCell ref="C18:D18"/>
    <mergeCell ref="I18:L18"/>
    <mergeCell ref="C21:D21"/>
    <mergeCell ref="I21:L21"/>
    <mergeCell ref="C17:D17"/>
    <mergeCell ref="I17:L17"/>
    <mergeCell ref="C20:D20"/>
    <mergeCell ref="I20:L20"/>
    <mergeCell ref="C19:D19"/>
    <mergeCell ref="I19:L19"/>
    <mergeCell ref="I14:L14"/>
    <mergeCell ref="I13:L13"/>
    <mergeCell ref="X14:Y14"/>
    <mergeCell ref="C14:D14"/>
    <mergeCell ref="C15:D15"/>
    <mergeCell ref="I15:L15"/>
    <mergeCell ref="C9:D9"/>
    <mergeCell ref="I9:L9"/>
    <mergeCell ref="AH9:AI9"/>
    <mergeCell ref="X13:Y13"/>
    <mergeCell ref="C10:D10"/>
    <mergeCell ref="I10:L10"/>
    <mergeCell ref="C11:D11"/>
    <mergeCell ref="I11:L11"/>
    <mergeCell ref="X9:Y9"/>
    <mergeCell ref="X10:Y10"/>
    <mergeCell ref="AH12:AI12"/>
    <mergeCell ref="C12:D12"/>
    <mergeCell ref="C13:D13"/>
    <mergeCell ref="AH10:AI10"/>
    <mergeCell ref="X11:Y11"/>
    <mergeCell ref="I12:L12"/>
    <mergeCell ref="AG1:AI1"/>
    <mergeCell ref="AH8:AI8"/>
    <mergeCell ref="X7:Y7"/>
    <mergeCell ref="B1:Q1"/>
    <mergeCell ref="X8:Y8"/>
    <mergeCell ref="C8:D8"/>
    <mergeCell ref="I8:L8"/>
    <mergeCell ref="C7:D7"/>
    <mergeCell ref="I7:L7"/>
    <mergeCell ref="S1:Y1"/>
  </mergeCells>
  <conditionalFormatting sqref="A3">
    <cfRule type="expression" dxfId="38" priority="764" stopIfTrue="1">
      <formula>SUM(F7:F20)&gt;40</formula>
    </cfRule>
    <cfRule type="expression" dxfId="37" priority="763" stopIfTrue="1">
      <formula>SUM(F7:F20)&lt;40</formula>
    </cfRule>
  </conditionalFormatting>
  <conditionalFormatting sqref="A7:A24 AA8:AA21 AA31:AA36">
    <cfRule type="expression" dxfId="36" priority="2" stopIfTrue="1">
      <formula>(C7="")</formula>
    </cfRule>
  </conditionalFormatting>
  <conditionalFormatting sqref="A28:A43">
    <cfRule type="expression" dxfId="35" priority="7" stopIfTrue="1">
      <formula>(C28="")</formula>
    </cfRule>
  </conditionalFormatting>
  <conditionalFormatting sqref="B7:B24 AB8:AB21 AB24:AB36">
    <cfRule type="expression" dxfId="34" priority="1" stopIfTrue="1">
      <formula>(C7="")</formula>
    </cfRule>
  </conditionalFormatting>
  <conditionalFormatting sqref="B28:B43">
    <cfRule type="expression" dxfId="33" priority="6" stopIfTrue="1">
      <formula>(C28="")</formula>
    </cfRule>
  </conditionalFormatting>
  <conditionalFormatting sqref="H7:H24 AG8:AG21 AG24:AG36">
    <cfRule type="expression" dxfId="32" priority="3" stopIfTrue="1">
      <formula>H7&lt;&gt;""</formula>
    </cfRule>
  </conditionalFormatting>
  <conditionalFormatting sqref="I28:I43">
    <cfRule type="expression" dxfId="31" priority="5" stopIfTrue="1">
      <formula>(K28="")</formula>
    </cfRule>
  </conditionalFormatting>
  <conditionalFormatting sqref="J28:J43">
    <cfRule type="expression" dxfId="30" priority="4" stopIfTrue="1">
      <formula>(K28="")</formula>
    </cfRule>
  </conditionalFormatting>
  <conditionalFormatting sqref="Q3">
    <cfRule type="expression" dxfId="29" priority="707" stopIfTrue="1">
      <formula>SUM(U7:U19)&gt;40</formula>
    </cfRule>
    <cfRule type="expression" dxfId="28" priority="706" stopIfTrue="1">
      <formula>SUM(U7:U19)&lt;40</formula>
    </cfRule>
  </conditionalFormatting>
  <conditionalFormatting sqref="Q7:Q20">
    <cfRule type="expression" dxfId="27" priority="59" stopIfTrue="1">
      <formula>(S7="")</formula>
    </cfRule>
  </conditionalFormatting>
  <conditionalFormatting sqref="Q25">
    <cfRule type="expression" dxfId="26" priority="105">
      <formula>$Q$25&lt;2</formula>
    </cfRule>
  </conditionalFormatting>
  <conditionalFormatting sqref="Q29">
    <cfRule type="expression" dxfId="25" priority="60">
      <formula>IF(SUM(Q28)=0,"N/A",Q28/Q27)&lt;2</formula>
    </cfRule>
    <cfRule type="expression" dxfId="24" priority="61">
      <formula>"$Q$26&lt;2"</formula>
    </cfRule>
  </conditionalFormatting>
  <conditionalFormatting sqref="R7:R20">
    <cfRule type="expression" dxfId="23" priority="58" stopIfTrue="1">
      <formula>(S7="")</formula>
    </cfRule>
  </conditionalFormatting>
  <conditionalFormatting sqref="W7:W20">
    <cfRule type="expression" dxfId="22" priority="57" stopIfTrue="1">
      <formula>W7&lt;&gt;""</formula>
    </cfRule>
  </conditionalFormatting>
  <conditionalFormatting sqref="AA3">
    <cfRule type="expression" dxfId="21" priority="780" stopIfTrue="1">
      <formula>SUM(AF8:AF36)&gt;45</formula>
    </cfRule>
    <cfRule type="expression" dxfId="20" priority="779" stopIfTrue="1">
      <formula>SUM(AF8:AF36)&lt;45</formula>
    </cfRule>
  </conditionalFormatting>
  <conditionalFormatting sqref="AA7">
    <cfRule type="expression" dxfId="19" priority="767" stopIfTrue="1">
      <formula>SUM(AF8:AF21)&lt;38</formula>
    </cfRule>
    <cfRule type="expression" dxfId="18" priority="768" stopIfTrue="1">
      <formula>SUM(AF8:AF21)&gt;38</formula>
    </cfRule>
  </conditionalFormatting>
  <conditionalFormatting sqref="AA23">
    <cfRule type="expression" dxfId="17" priority="769" stopIfTrue="1">
      <formula>SUM(AF29:AF36,#REF!)&lt;21</formula>
    </cfRule>
    <cfRule type="expression" dxfId="16" priority="770" stopIfTrue="1">
      <formula>SUM(AF29:AF36,#REF!)&gt;21</formula>
    </cfRule>
  </conditionalFormatting>
  <conditionalFormatting sqref="AA24">
    <cfRule type="expression" dxfId="15" priority="771" stopIfTrue="1">
      <formula>SUM(AF33:AF36)&lt;7</formula>
    </cfRule>
    <cfRule type="expression" dxfId="14" priority="772" stopIfTrue="1">
      <formula>SUM(AF33:AF36)&gt;7</formula>
    </cfRule>
  </conditionalFormatting>
  <conditionalFormatting sqref="AA25:AA29">
    <cfRule type="expression" dxfId="13" priority="167" stopIfTrue="1">
      <formula>(AC25="")</formula>
    </cfRule>
  </conditionalFormatting>
  <conditionalFormatting sqref="AA30">
    <cfRule type="expression" dxfId="12" priority="755" stopIfTrue="1">
      <formula>SUM(#REF!)&lt;5</formula>
    </cfRule>
    <cfRule type="expression" dxfId="11" priority="756" stopIfTrue="1">
      <formula>SUM(#REF!)&gt;5</formula>
    </cfRule>
  </conditionalFormatting>
  <conditionalFormatting sqref="AA37">
    <cfRule type="expression" dxfId="10" priority="751" stopIfTrue="1">
      <formula>(#REF!="")</formula>
    </cfRule>
  </conditionalFormatting>
  <conditionalFormatting sqref="AA38">
    <cfRule type="expression" dxfId="9" priority="326" stopIfTrue="1">
      <formula>(#REF!="")</formula>
    </cfRule>
    <cfRule type="expression" dxfId="8" priority="327" stopIfTrue="1">
      <formula>(NOT(OR(#REF!="A",#REF!="B",#REF!="C",#REF!="D",#REF!="X",#REF!="P",AND(#REF!&gt;=0,#REF!&lt;=4,ISNUMBER(#REF!)))))</formula>
    </cfRule>
  </conditionalFormatting>
  <conditionalFormatting sqref="AA39">
    <cfRule type="expression" dxfId="7" priority="359" stopIfTrue="1">
      <formula>(NOT(OR(AC37="A",AC37="B",AC37="C",AC37="D",AC37="X",AC37="P",AND(AC37&gt;=0,AC37&lt;=4,ISNUMBER(AC37)))))</formula>
    </cfRule>
    <cfRule type="expression" dxfId="6" priority="358" stopIfTrue="1">
      <formula>(AC37="")</formula>
    </cfRule>
  </conditionalFormatting>
  <conditionalFormatting sqref="AA40">
    <cfRule type="expression" dxfId="5" priority="362" stopIfTrue="1">
      <formula>(#REF!="")</formula>
    </cfRule>
    <cfRule type="expression" dxfId="4" priority="363" stopIfTrue="1">
      <formula>(NOT(OR(#REF!="A",#REF!="B",#REF!="C",#REF!="D",#REF!="X",#REF!="P",AND(#REF!&gt;=0,#REF!&lt;=4,ISNUMBER(#REF!)))))</formula>
    </cfRule>
  </conditionalFormatting>
  <conditionalFormatting sqref="AA41">
    <cfRule type="expression" dxfId="3" priority="252" stopIfTrue="1">
      <formula>(NOT(OR(AC38="A",AC38="B",AC38="C",AC38="D",AC38="X",AC38="P",AND(AC38&gt;=0,AC38&lt;=4,ISNUMBER(AC38)))))</formula>
    </cfRule>
    <cfRule type="expression" dxfId="2" priority="251" stopIfTrue="1">
      <formula>(AC38="")</formula>
    </cfRule>
  </conditionalFormatting>
  <conditionalFormatting sqref="AB37">
    <cfRule type="expression" dxfId="1" priority="249" stopIfTrue="1">
      <formula>(AD37="")</formula>
    </cfRule>
    <cfRule type="expression" dxfId="0" priority="250" stopIfTrue="1">
      <formula>(NOT(OR(AD37="A",AD37="B",AD37="C",AD37="D",AD37="X",AD37="P")))</formula>
    </cfRule>
  </conditionalFormatting>
  <printOptions horizontalCentered="1" verticalCentered="1"/>
  <pageMargins left="0.3" right="0.3" top="0.2" bottom="0.2" header="0.5" footer="0.5"/>
  <pageSetup orientation="landscape" r:id="rId1"/>
  <headerFooter alignWithMargins="0"/>
  <ignoredErrors>
    <ignoredError sqref="S1"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6"/>
  <sheetViews>
    <sheetView showGridLines="0" zoomScale="85" workbookViewId="0">
      <selection activeCell="E7" sqref="E7:F7"/>
    </sheetView>
  </sheetViews>
  <sheetFormatPr defaultColWidth="9.109375" defaultRowHeight="13.2" x14ac:dyDescent="0.25"/>
  <cols>
    <col min="1" max="1" width="4" style="18" customWidth="1"/>
    <col min="2" max="2" width="18.109375" style="18" customWidth="1"/>
    <col min="3" max="3" width="12" style="18" customWidth="1"/>
    <col min="4" max="4" width="19.44140625" style="18" customWidth="1"/>
    <col min="5" max="5" width="33" style="18" customWidth="1"/>
    <col min="6" max="6" width="11.33203125" style="18" customWidth="1"/>
    <col min="7" max="7" width="9.109375" style="18" hidden="1" customWidth="1"/>
    <col min="8" max="8" width="0.44140625" style="18" customWidth="1"/>
    <col min="9" max="9" width="9.109375" style="18" hidden="1" customWidth="1"/>
    <col min="10" max="16384" width="9.109375" style="18"/>
  </cols>
  <sheetData>
    <row r="1" spans="1:8" s="6" customFormat="1" ht="18.600000000000001" customHeight="1" x14ac:dyDescent="0.3">
      <c r="A1" s="141" t="s">
        <v>2</v>
      </c>
      <c r="B1" s="141"/>
      <c r="C1" s="141"/>
      <c r="D1" s="141"/>
      <c r="E1" s="141"/>
      <c r="F1" s="141"/>
      <c r="G1" s="5"/>
      <c r="H1" s="5"/>
    </row>
    <row r="2" spans="1:8" s="8" customFormat="1" ht="15.9" customHeight="1" x14ac:dyDescent="0.3">
      <c r="A2" s="142" t="s">
        <v>3</v>
      </c>
      <c r="B2" s="142"/>
      <c r="C2" s="142"/>
      <c r="D2" s="142"/>
      <c r="E2" s="142"/>
      <c r="F2" s="142"/>
      <c r="G2" s="7"/>
      <c r="H2" s="7"/>
    </row>
    <row r="3" spans="1:8" s="8" customFormat="1" ht="14.85" customHeight="1" x14ac:dyDescent="0.3">
      <c r="A3" s="142" t="s">
        <v>67</v>
      </c>
      <c r="B3" s="142"/>
      <c r="C3" s="142"/>
      <c r="D3" s="142"/>
      <c r="E3" s="142"/>
      <c r="F3" s="142"/>
      <c r="G3" s="7"/>
      <c r="H3" s="7"/>
    </row>
    <row r="4" spans="1:8" s="8" customFormat="1" ht="15.6" x14ac:dyDescent="0.3">
      <c r="A4" s="9"/>
      <c r="B4" s="9"/>
      <c r="C4" s="9"/>
      <c r="D4" s="9"/>
      <c r="E4" s="9"/>
      <c r="F4" s="9"/>
      <c r="G4" s="7"/>
      <c r="H4" s="7"/>
    </row>
    <row r="5" spans="1:8" s="8" customFormat="1" ht="30.75" customHeight="1" x14ac:dyDescent="0.3">
      <c r="A5" s="9"/>
      <c r="B5" s="9"/>
      <c r="C5" s="9"/>
      <c r="D5" s="9"/>
      <c r="E5" s="9"/>
      <c r="F5" s="9"/>
      <c r="G5" s="7"/>
      <c r="H5" s="7"/>
    </row>
    <row r="6" spans="1:8" s="8" customFormat="1" ht="18" x14ac:dyDescent="0.35">
      <c r="A6" s="10" t="s">
        <v>4</v>
      </c>
      <c r="B6" s="11"/>
      <c r="C6" s="11"/>
      <c r="D6" s="11"/>
      <c r="E6" s="10" t="s">
        <v>5</v>
      </c>
      <c r="F6" s="9"/>
      <c r="G6" s="7"/>
      <c r="H6" s="7"/>
    </row>
    <row r="7" spans="1:8" s="8" customFormat="1" ht="17.399999999999999" x14ac:dyDescent="0.3">
      <c r="A7" s="9"/>
      <c r="B7" s="143" t="str">
        <f>'NREM-FOEM'!B1</f>
        <v>LNAME, FNAME</v>
      </c>
      <c r="C7" s="143"/>
      <c r="D7" s="143"/>
      <c r="E7" s="144"/>
      <c r="F7" s="145"/>
      <c r="G7" s="7"/>
      <c r="H7" s="7"/>
    </row>
    <row r="8" spans="1:8" s="8" customFormat="1" ht="10.5" customHeight="1" x14ac:dyDescent="0.3">
      <c r="A8" s="19"/>
      <c r="B8" s="19"/>
      <c r="C8" s="19"/>
      <c r="D8" s="19"/>
      <c r="E8" s="19"/>
      <c r="F8" s="9"/>
      <c r="G8" s="7"/>
      <c r="H8" s="7"/>
    </row>
    <row r="9" spans="1:8" s="8" customFormat="1" ht="18" x14ac:dyDescent="0.35">
      <c r="A9" s="20" t="s">
        <v>6</v>
      </c>
      <c r="B9" s="21"/>
      <c r="C9" s="21"/>
      <c r="D9" s="21"/>
      <c r="E9" s="20" t="s">
        <v>7</v>
      </c>
      <c r="F9" s="9"/>
      <c r="G9" s="7"/>
      <c r="H9" s="7"/>
    </row>
    <row r="10" spans="1:8" s="8" customFormat="1" ht="18.600000000000001" customHeight="1" x14ac:dyDescent="0.3">
      <c r="A10" s="19"/>
      <c r="B10" s="146" t="str">
        <f>'NREM-FOEM'!S1</f>
        <v>00000000</v>
      </c>
      <c r="C10" s="146"/>
      <c r="D10" s="146"/>
      <c r="E10" s="102">
        <f>'NREM-FOEM'!Q22</f>
        <v>0</v>
      </c>
      <c r="F10" s="9"/>
      <c r="G10" s="7"/>
      <c r="H10" s="7"/>
    </row>
    <row r="11" spans="1:8" s="8" customFormat="1" ht="18" x14ac:dyDescent="0.35">
      <c r="A11" s="10"/>
      <c r="B11" s="11"/>
      <c r="C11" s="11"/>
      <c r="D11" s="11"/>
      <c r="E11" s="13"/>
      <c r="F11" s="9"/>
      <c r="G11" s="7"/>
      <c r="H11" s="7"/>
    </row>
    <row r="12" spans="1:8" s="8" customFormat="1" ht="18" x14ac:dyDescent="0.35">
      <c r="A12" s="10" t="s">
        <v>8</v>
      </c>
      <c r="B12" s="9"/>
      <c r="C12" s="9"/>
      <c r="D12" s="9"/>
      <c r="E12" s="10" t="s">
        <v>9</v>
      </c>
      <c r="F12" s="10"/>
      <c r="G12" s="7"/>
      <c r="H12" s="7"/>
    </row>
    <row r="13" spans="1:8" s="8" customFormat="1" ht="17.399999999999999" x14ac:dyDescent="0.3">
      <c r="A13" s="74"/>
      <c r="B13" s="147"/>
      <c r="C13" s="147"/>
      <c r="D13" s="147"/>
      <c r="E13" s="148" t="str">
        <f>'NREM-FOEM'!Z1</f>
        <v>NREM-FOEM</v>
      </c>
      <c r="F13" s="148"/>
      <c r="G13" s="149"/>
      <c r="H13" s="7"/>
    </row>
    <row r="14" spans="1:8" s="8" customFormat="1" ht="10.5" customHeight="1" x14ac:dyDescent="0.3">
      <c r="A14" s="9"/>
      <c r="B14" s="150"/>
      <c r="C14" s="150"/>
      <c r="D14" s="72"/>
      <c r="E14" s="9"/>
      <c r="F14" s="9"/>
      <c r="G14" s="7"/>
      <c r="H14" s="7"/>
    </row>
    <row r="15" spans="1:8" s="8" customFormat="1" ht="18" x14ac:dyDescent="0.35">
      <c r="A15" s="10" t="s">
        <v>10</v>
      </c>
      <c r="B15" s="11"/>
      <c r="C15" s="11"/>
      <c r="D15" s="11"/>
      <c r="E15" s="10" t="s">
        <v>11</v>
      </c>
      <c r="F15" s="9"/>
      <c r="G15" s="7"/>
      <c r="H15" s="7"/>
    </row>
    <row r="16" spans="1:8" s="8" customFormat="1" ht="17.399999999999999" x14ac:dyDescent="0.3">
      <c r="A16" s="9"/>
      <c r="B16" s="143" t="str">
        <f>'NREM-FOEM'!AG1</f>
        <v>ADVISOR</v>
      </c>
      <c r="C16" s="143"/>
      <c r="D16" s="12"/>
      <c r="E16" s="75" t="str">
        <f>'NREM-FOEM'!Q25</f>
        <v>N/A</v>
      </c>
      <c r="F16" s="9"/>
      <c r="G16" s="7"/>
      <c r="H16" s="7"/>
    </row>
    <row r="17" spans="1:8" s="8" customFormat="1" ht="10.5" customHeight="1" x14ac:dyDescent="0.3">
      <c r="A17" s="9"/>
      <c r="B17" s="9"/>
      <c r="C17" s="9"/>
      <c r="D17" s="9"/>
      <c r="E17" s="9"/>
      <c r="F17" s="9"/>
      <c r="G17" s="7"/>
      <c r="H17" s="7"/>
    </row>
    <row r="18" spans="1:8" s="8" customFormat="1" ht="18" x14ac:dyDescent="0.35">
      <c r="A18" s="10"/>
      <c r="B18" s="9" t="s">
        <v>12</v>
      </c>
      <c r="C18" s="76"/>
      <c r="D18" s="86"/>
      <c r="E18" s="10" t="s">
        <v>69</v>
      </c>
      <c r="F18" s="9"/>
      <c r="G18" s="7"/>
      <c r="H18" s="7"/>
    </row>
    <row r="19" spans="1:8" s="8" customFormat="1" ht="15.9" customHeight="1" x14ac:dyDescent="0.3">
      <c r="A19" s="9"/>
      <c r="B19" s="151"/>
      <c r="C19" s="151"/>
      <c r="D19" s="12"/>
      <c r="E19" s="75" t="str">
        <f>'NREM-FOEM'!Q29</f>
        <v>N/A</v>
      </c>
      <c r="F19" s="9"/>
      <c r="G19" s="7"/>
      <c r="H19" s="7"/>
    </row>
    <row r="20" spans="1:8" s="8" customFormat="1" ht="21.15" customHeight="1" x14ac:dyDescent="0.35">
      <c r="A20" s="10" t="s">
        <v>50</v>
      </c>
      <c r="B20" s="11"/>
      <c r="C20" s="77">
        <f>'NREM-FOEM'!Q24</f>
        <v>0</v>
      </c>
      <c r="D20" s="78"/>
      <c r="E20" s="9" t="s">
        <v>68</v>
      </c>
      <c r="F20" s="79">
        <f>'NREM-FOEM'!Q26</f>
        <v>0</v>
      </c>
      <c r="G20" s="7"/>
      <c r="H20" s="7"/>
    </row>
    <row r="21" spans="1:8" s="8" customFormat="1" ht="18" x14ac:dyDescent="0.35">
      <c r="A21" s="10" t="s">
        <v>13</v>
      </c>
      <c r="B21" s="11"/>
      <c r="C21" s="140"/>
      <c r="D21" s="140"/>
      <c r="E21" s="9" t="s">
        <v>70</v>
      </c>
      <c r="F21" s="79">
        <f>'NREM-FOEM'!Q28</f>
        <v>0</v>
      </c>
      <c r="G21" s="7"/>
      <c r="H21" s="7"/>
    </row>
    <row r="22" spans="1:8" s="8" customFormat="1" ht="5.25" customHeight="1" x14ac:dyDescent="0.3">
      <c r="A22" s="9"/>
      <c r="B22" s="9"/>
      <c r="C22" s="9"/>
      <c r="D22" s="9"/>
      <c r="E22" s="9"/>
      <c r="F22" s="9"/>
      <c r="G22" s="7"/>
      <c r="H22" s="7"/>
    </row>
    <row r="23" spans="1:8" s="8" customFormat="1" ht="18" x14ac:dyDescent="0.35">
      <c r="A23" s="10" t="s">
        <v>14</v>
      </c>
      <c r="B23" s="9"/>
      <c r="C23" s="9"/>
      <c r="D23" s="78"/>
      <c r="E23" s="9"/>
      <c r="F23" s="9"/>
      <c r="G23" s="7"/>
      <c r="H23" s="7"/>
    </row>
    <row r="24" spans="1:8" s="8" customFormat="1" ht="3.15" customHeight="1" x14ac:dyDescent="0.3">
      <c r="A24" s="11"/>
      <c r="B24" s="9"/>
      <c r="C24" s="9"/>
      <c r="D24" s="9"/>
      <c r="E24" s="9"/>
      <c r="F24" s="9"/>
      <c r="G24" s="7"/>
      <c r="H24" s="7"/>
    </row>
    <row r="25" spans="1:8" s="8" customFormat="1" ht="48.75" customHeight="1" x14ac:dyDescent="0.3">
      <c r="A25" s="14"/>
      <c r="B25" s="134"/>
      <c r="C25" s="135"/>
      <c r="D25" s="135"/>
      <c r="E25" s="135"/>
      <c r="F25" s="135"/>
      <c r="G25" s="7"/>
      <c r="H25" s="7"/>
    </row>
    <row r="26" spans="1:8" s="8" customFormat="1" ht="3.15" customHeight="1" x14ac:dyDescent="0.3">
      <c r="A26" s="9"/>
      <c r="B26" s="9"/>
      <c r="C26" s="9"/>
      <c r="D26" s="9"/>
      <c r="E26" s="9"/>
      <c r="F26" s="9"/>
      <c r="G26" s="7"/>
      <c r="H26" s="7"/>
    </row>
    <row r="27" spans="1:8" s="8" customFormat="1" ht="23.85" customHeight="1" x14ac:dyDescent="0.35">
      <c r="A27" s="10" t="s">
        <v>15</v>
      </c>
      <c r="B27" s="9"/>
      <c r="C27" s="9"/>
      <c r="D27" s="80"/>
      <c r="E27" s="9" t="s">
        <v>71</v>
      </c>
      <c r="F27" s="9"/>
      <c r="G27" s="7"/>
      <c r="H27" s="7"/>
    </row>
    <row r="28" spans="1:8" s="8" customFormat="1" ht="21.15" hidden="1" customHeight="1" x14ac:dyDescent="0.3">
      <c r="A28" s="9"/>
      <c r="B28" s="136"/>
      <c r="C28" s="136"/>
      <c r="D28" s="71"/>
      <c r="E28" s="9"/>
      <c r="F28" s="9"/>
      <c r="G28" s="7"/>
      <c r="H28" s="7"/>
    </row>
    <row r="29" spans="1:8" s="8" customFormat="1" ht="19.5" customHeight="1" x14ac:dyDescent="0.3">
      <c r="A29" s="81"/>
      <c r="B29" s="137"/>
      <c r="C29" s="137"/>
      <c r="D29" s="137"/>
      <c r="E29" s="138"/>
      <c r="F29" s="138"/>
      <c r="G29" s="7"/>
      <c r="H29" s="7"/>
    </row>
    <row r="30" spans="1:8" s="8" customFormat="1" ht="6.9" customHeight="1" x14ac:dyDescent="0.35">
      <c r="A30" s="10"/>
      <c r="B30" s="9"/>
      <c r="C30" s="9"/>
      <c r="D30" s="82"/>
      <c r="E30" s="9"/>
      <c r="F30" s="9"/>
      <c r="G30" s="7"/>
      <c r="H30" s="7"/>
    </row>
    <row r="31" spans="1:8" s="8" customFormat="1" ht="19.5" customHeight="1" x14ac:dyDescent="0.35">
      <c r="A31" s="10" t="s">
        <v>16</v>
      </c>
      <c r="B31" s="9"/>
      <c r="C31" s="9"/>
      <c r="D31" s="15"/>
      <c r="E31" s="83"/>
      <c r="F31" s="9"/>
      <c r="G31" s="7"/>
      <c r="H31" s="7"/>
    </row>
    <row r="32" spans="1:8" s="8" customFormat="1" ht="15.9" customHeight="1" x14ac:dyDescent="0.35">
      <c r="A32" s="9"/>
      <c r="B32" s="13"/>
      <c r="C32" s="10"/>
      <c r="D32" s="10"/>
      <c r="E32" s="9" t="s">
        <v>51</v>
      </c>
      <c r="F32" s="9"/>
      <c r="G32" s="7"/>
      <c r="H32" s="7"/>
    </row>
    <row r="33" spans="1:9" s="8" customFormat="1" ht="6.9" customHeight="1" x14ac:dyDescent="0.35">
      <c r="A33" s="9"/>
      <c r="B33" s="10"/>
      <c r="C33" s="10"/>
      <c r="D33" s="10"/>
      <c r="E33" s="9"/>
      <c r="F33" s="9"/>
      <c r="G33" s="7"/>
      <c r="H33" s="7"/>
    </row>
    <row r="34" spans="1:9" s="8" customFormat="1" ht="16.5" customHeight="1" x14ac:dyDescent="0.3">
      <c r="A34" s="9"/>
      <c r="B34" s="9"/>
      <c r="C34" s="9"/>
      <c r="D34" s="9"/>
      <c r="E34" s="9"/>
      <c r="F34" s="9"/>
      <c r="G34" s="7"/>
      <c r="H34" s="7"/>
    </row>
    <row r="35" spans="1:9" s="8" customFormat="1" ht="15.6" x14ac:dyDescent="0.3">
      <c r="A35" s="9"/>
      <c r="B35" s="9"/>
      <c r="C35" s="9"/>
      <c r="D35" s="9"/>
      <c r="E35" s="9"/>
      <c r="F35" s="9"/>
      <c r="G35" s="7"/>
      <c r="H35" s="7"/>
    </row>
    <row r="36" spans="1:9" s="8" customFormat="1" ht="15.6" x14ac:dyDescent="0.3">
      <c r="A36" s="9"/>
      <c r="B36" s="9"/>
      <c r="C36" s="9"/>
      <c r="D36" s="9"/>
      <c r="E36" s="9"/>
      <c r="F36" s="9"/>
      <c r="G36" s="7"/>
      <c r="H36" s="7"/>
    </row>
    <row r="37" spans="1:9" ht="19.5" customHeight="1" x14ac:dyDescent="0.3">
      <c r="A37" s="9"/>
      <c r="B37" s="9"/>
      <c r="C37" s="9"/>
      <c r="D37" s="9"/>
      <c r="E37" s="16"/>
      <c r="F37" s="16"/>
      <c r="G37" s="17"/>
      <c r="H37" s="17"/>
    </row>
    <row r="38" spans="1:9" ht="18" x14ac:dyDescent="0.35">
      <c r="A38" s="10" t="s">
        <v>52</v>
      </c>
      <c r="B38" s="16"/>
      <c r="C38" s="16"/>
      <c r="D38" s="16"/>
      <c r="E38" s="84"/>
      <c r="F38" s="84"/>
      <c r="G38" s="17"/>
      <c r="H38" s="17"/>
    </row>
    <row r="39" spans="1:9" ht="15.6" x14ac:dyDescent="0.3">
      <c r="A39" s="16"/>
      <c r="B39" s="139" t="s">
        <v>72</v>
      </c>
      <c r="C39" s="139"/>
      <c r="D39" s="139"/>
      <c r="E39" s="139"/>
      <c r="F39" s="139"/>
      <c r="G39" s="139"/>
      <c r="H39" s="139"/>
      <c r="I39" s="139"/>
    </row>
    <row r="40" spans="1:9" x14ac:dyDescent="0.25">
      <c r="A40" s="16"/>
      <c r="B40" s="16"/>
      <c r="C40" s="16"/>
      <c r="D40" s="16"/>
      <c r="E40" s="16"/>
      <c r="F40" s="16"/>
      <c r="G40" s="17"/>
      <c r="H40" s="17"/>
    </row>
    <row r="41" spans="1:9" ht="3.75" customHeight="1" x14ac:dyDescent="0.25">
      <c r="A41" s="16"/>
      <c r="B41" s="16"/>
      <c r="C41" s="16"/>
      <c r="D41" s="16"/>
      <c r="E41" s="84"/>
      <c r="F41" s="84"/>
      <c r="G41" s="17"/>
      <c r="H41" s="17"/>
    </row>
    <row r="42" spans="1:9" ht="14.85" customHeight="1" x14ac:dyDescent="0.3">
      <c r="A42" s="16"/>
      <c r="B42" s="133" t="s">
        <v>58</v>
      </c>
      <c r="C42" s="133"/>
      <c r="D42" s="133"/>
      <c r="E42" s="133"/>
      <c r="F42" s="133"/>
      <c r="G42" s="133"/>
      <c r="H42" s="133"/>
      <c r="I42" s="133"/>
    </row>
    <row r="43" spans="1:9" x14ac:dyDescent="0.25">
      <c r="C43" s="84"/>
      <c r="D43" s="84"/>
    </row>
    <row r="44" spans="1:9" x14ac:dyDescent="0.25">
      <c r="E44" s="84"/>
      <c r="F44" s="84"/>
    </row>
    <row r="45" spans="1:9" ht="13.65" customHeight="1" x14ac:dyDescent="0.3">
      <c r="B45" s="133" t="s">
        <v>59</v>
      </c>
      <c r="C45" s="133"/>
      <c r="D45" s="133"/>
      <c r="E45" s="133"/>
      <c r="F45" s="133"/>
      <c r="G45" s="133"/>
      <c r="H45" s="133"/>
      <c r="I45" s="133"/>
    </row>
    <row r="46" spans="1:9" x14ac:dyDescent="0.25">
      <c r="C46" s="85"/>
      <c r="D46" s="85"/>
    </row>
  </sheetData>
  <sheetProtection algorithmName="SHA-512" hashValue="eHLsdA+UydObr1yLMlvsQT8DXRIeRBIlycKNOWXz2Ld3e/Huhm2ek52btwUda5l3Nh9vFVgocxI0KmgGCCZVYQ==" saltValue="ZlEqn7IW9IUFM5kIeVMmhg==" spinCount="100000" sheet="1" objects="1" scenarios="1"/>
  <mergeCells count="19">
    <mergeCell ref="C21:D21"/>
    <mergeCell ref="A1:F1"/>
    <mergeCell ref="A2:F2"/>
    <mergeCell ref="A3:F3"/>
    <mergeCell ref="B7:D7"/>
    <mergeCell ref="E7:F7"/>
    <mergeCell ref="B10:D10"/>
    <mergeCell ref="B13:D13"/>
    <mergeCell ref="E13:G13"/>
    <mergeCell ref="B14:C14"/>
    <mergeCell ref="B16:C16"/>
    <mergeCell ref="B19:C19"/>
    <mergeCell ref="B45:I45"/>
    <mergeCell ref="B25:F25"/>
    <mergeCell ref="B28:C28"/>
    <mergeCell ref="B29:D29"/>
    <mergeCell ref="E29:F29"/>
    <mergeCell ref="B39:I39"/>
    <mergeCell ref="B42:I42"/>
  </mergeCells>
  <pageMargins left="0.45" right="0.4" top="0.35" bottom="0.5" header="0.38" footer="0.5"/>
  <pageSetup orientation="portrait" r:id="rId1"/>
  <headerFooter alignWithMargins="0"/>
  <ignoredErrors>
    <ignoredError sqref="E10"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
  <sheetViews>
    <sheetView workbookViewId="0">
      <selection activeCell="A2" sqref="A2"/>
    </sheetView>
  </sheetViews>
  <sheetFormatPr defaultRowHeight="14.85" customHeight="1" x14ac:dyDescent="0.25"/>
  <cols>
    <col min="1" max="1" width="10.5546875" style="2" customWidth="1"/>
    <col min="2" max="2" width="86.5546875" style="3" customWidth="1"/>
  </cols>
  <sheetData>
    <row r="1" spans="1:2" ht="25.2" customHeight="1" thickBot="1" x14ac:dyDescent="0.3">
      <c r="A1" s="4" t="s">
        <v>0</v>
      </c>
      <c r="B1" s="1" t="s">
        <v>1</v>
      </c>
    </row>
  </sheetData>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NREM-FOEM</vt:lpstr>
      <vt:lpstr>GRAD CHECK</vt:lpstr>
      <vt:lpstr>ADVISOR'S NOTES</vt:lpstr>
      <vt:lpstr>'GRAD CHECK'!Print_Area</vt:lpstr>
      <vt:lpstr>'NREM-FOEM'!Print_Area</vt:lpstr>
    </vt:vector>
  </TitlesOfParts>
  <Company>Oklahoma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tiers@okstate.edu</dc:creator>
  <cp:lastModifiedBy>Head, Aliana Marie</cp:lastModifiedBy>
  <cp:lastPrinted>2023-04-13T16:34:19Z</cp:lastPrinted>
  <dcterms:created xsi:type="dcterms:W3CDTF">2011-07-12T20:37:04Z</dcterms:created>
  <dcterms:modified xsi:type="dcterms:W3CDTF">2024-09-10T14:15:21Z</dcterms:modified>
</cp:coreProperties>
</file>